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5"/>
  </bookViews>
  <sheets>
    <sheet name="Arkusz1" sheetId="1" r:id="rId1"/>
    <sheet name="Arkusz2" sheetId="2" r:id="rId2"/>
    <sheet name="Arkusz4" sheetId="3" r:id="rId3"/>
    <sheet name="Arkusz5" sheetId="4" r:id="rId4"/>
    <sheet name="Arkusz6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<sst xmlns="http://schemas.openxmlformats.org/spreadsheetml/2006/main" count="339" uniqueCount="267">
  <si>
    <t xml:space="preserve">ZESTAWIENIE DOCHODÓW WEDŁUG DZIAŁÓW, ROZDZIAŁÓW I PARAGRAFÓW       </t>
  </si>
  <si>
    <t>dział</t>
  </si>
  <si>
    <t>rozdział</t>
  </si>
  <si>
    <t xml:space="preserve">       §</t>
  </si>
  <si>
    <t xml:space="preserve">                                                  Treść</t>
  </si>
  <si>
    <t xml:space="preserve">              kwota</t>
  </si>
  <si>
    <t>Leśnictwo</t>
  </si>
  <si>
    <t>pozostała działalność</t>
  </si>
  <si>
    <t>dochody z najmu i dzierżawy składników majątkowych Skarbu Państwa lub jednostek samorządu terytorialnego oraz innych umów o podobnym charakterze</t>
  </si>
  <si>
    <t>gospodarka mieszkaniowa</t>
  </si>
  <si>
    <t>gospodarka gruntami i nieruchomościami</t>
  </si>
  <si>
    <t>wpływy z opłat za zarząd, i użytkowanie wieczyste nieruchomości</t>
  </si>
  <si>
    <t>wpływy z tytułu odpłatnego nabycia prawa własności oraz prawa użytkowania wieczystego nieruchomości</t>
  </si>
  <si>
    <t xml:space="preserve">  </t>
  </si>
  <si>
    <t>dochody z najmu i dzierżawy składników majątkowych j.s.t.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</si>
  <si>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</si>
  <si>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</si>
  <si>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</si>
  <si>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uzyskane w związku z realizacją zadań z zakresu administracji rządowej</t>
  </si>
  <si>
    <t>urzędy gmin</t>
  </si>
  <si>
    <t>wpływy z innych lokalnych opłat pobieranych przez j.s.t. na podstawie odrębnych ustaw- opłaty za wpis do ewidencji gospodarczej</t>
  </si>
  <si>
    <t>Urzędy naczelnych organów władzy państwowej, kontroli i ochrony prawa oraz sądownictwa</t>
  </si>
  <si>
    <t>urzędy naczelnych organów władzy państwowej, kontroli i ochrony państwa</t>
  </si>
  <si>
    <t>bezpieczeństwo publiczne i ochrona przeciwpożarowa</t>
  </si>
  <si>
    <t>obrona cywilna</t>
  </si>
  <si>
    <t>dochody od osób prawnych, od osób fizycznych i od innych jednostek nie posiadających osobowości prawnej</t>
  </si>
  <si>
    <t>wpływy z podatku dochodowego osób fizycznych</t>
  </si>
  <si>
    <t>podatek od działalności gospodarczej osób fizycznych, opłacany w formie karty podatkowej</t>
  </si>
  <si>
    <t>wpływy z podatku rolnego , podatku leśnego , podatku od czynności cywilnoprawnych oraz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</si>
  <si>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</si>
  <si>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</si>
  <si>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</si>
  <si>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</si>
  <si>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</si>
  <si>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</si>
  <si>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Wpływy z podatku rolnego , podatku leśnego , podatku od czynności cywilnoprawnych oraz podatków i opłat lokalnych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</si>
  <si>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</si>
  <si>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</si>
  <si>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</si>
  <si>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</si>
  <si>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</si>
  <si>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</si>
  <si>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Podatek od spadków i darowizn</t>
  </si>
  <si>
    <t>Podatek od posiadania psów</t>
  </si>
  <si>
    <t>Wpływy z opłaty targowej</t>
  </si>
  <si>
    <t>Wpływy z innych opłat stanowiących dochody jst na podstawie ustaw</t>
  </si>
  <si>
    <t>wpływy z opłaty skarbowej</t>
  </si>
  <si>
    <t>Wpływy z opłat za zezwolenia na sprzedaż alkoholu</t>
  </si>
  <si>
    <t xml:space="preserve">udział gmin w podatkach stanowiących dochód budżetu państwa </t>
  </si>
  <si>
    <t xml:space="preserve">podatek dochodowy od osób fizycznych 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</si>
  <si>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</si>
  <si>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</si>
  <si>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</si>
  <si>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</si>
  <si>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</si>
  <si>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Część równoważąca</t>
  </si>
  <si>
    <t>różne rozliczenia finansowe</t>
  </si>
  <si>
    <t>pozostałe odsetki</t>
  </si>
  <si>
    <t>oświata i wychowanie</t>
  </si>
  <si>
    <t>Przedszkole</t>
  </si>
  <si>
    <t>Wpływy z różnych opłat</t>
  </si>
  <si>
    <t>dotacje celowe otrzymane z budżetu państwa na realizację własnych zadań bieżących gmin</t>
  </si>
  <si>
    <t>pomoc społeczna</t>
  </si>
  <si>
    <t>Świadczenia rodzinne oraz składki  na ubezpieczenia emerytalne rentowe z ubezpieczenia społecznego</t>
  </si>
  <si>
    <t>składki na ubezpieczenie zdrowotne</t>
  </si>
  <si>
    <t>zasiłki i pomoc w naturze oraz składki na ubezpieczenia społeczne i zdrowotne</t>
  </si>
  <si>
    <t>ośrodki pomocy społecznej</t>
  </si>
  <si>
    <t>usługi opiekuńcze i specjalistyczne usługi opiekuńcze</t>
  </si>
  <si>
    <t>wpływy z usług</t>
  </si>
  <si>
    <t>Pozostała działalność</t>
  </si>
  <si>
    <t>Edukacyjna opieka wychowawcza</t>
  </si>
  <si>
    <t>Świetlice szkolne</t>
  </si>
  <si>
    <t>Gospodarka komunalna i ochrona środowiska</t>
  </si>
  <si>
    <t>Gospodarka odpadami</t>
  </si>
  <si>
    <t>RAZEM</t>
  </si>
  <si>
    <t>Dział</t>
  </si>
  <si>
    <t>Rozdział</t>
  </si>
  <si>
    <t>Administracja publiczna</t>
  </si>
  <si>
    <t>Obrona cywilna</t>
  </si>
  <si>
    <t>O20</t>
  </si>
  <si>
    <t>O2095</t>
  </si>
  <si>
    <t>O750</t>
  </si>
  <si>
    <t>O470</t>
  </si>
  <si>
    <t>O770</t>
  </si>
  <si>
    <t>O490</t>
  </si>
  <si>
    <t>O310</t>
  </si>
  <si>
    <t>O320</t>
  </si>
  <si>
    <t>O330</t>
  </si>
  <si>
    <t>O340</t>
  </si>
  <si>
    <t>O500</t>
  </si>
  <si>
    <t>O910</t>
  </si>
  <si>
    <t>O360</t>
  </si>
  <si>
    <t>O370</t>
  </si>
  <si>
    <t>O430</t>
  </si>
  <si>
    <t>O410</t>
  </si>
  <si>
    <t>O480</t>
  </si>
  <si>
    <t>O100</t>
  </si>
  <si>
    <t>O920</t>
  </si>
  <si>
    <t>O200</t>
  </si>
  <si>
    <t>O690</t>
  </si>
  <si>
    <t>O830</t>
  </si>
  <si>
    <t>ROK 2006</t>
  </si>
  <si>
    <t>treść</t>
  </si>
  <si>
    <t>Ogółem</t>
  </si>
  <si>
    <t>Wynagrodze-</t>
  </si>
  <si>
    <t>nia</t>
  </si>
  <si>
    <t>Dotacje</t>
  </si>
  <si>
    <t>Obsługa</t>
  </si>
  <si>
    <t>majątkowe</t>
  </si>
  <si>
    <t>i pochodne</t>
  </si>
  <si>
    <t>Długu</t>
  </si>
  <si>
    <t>rolnictwo i łowiectwo</t>
  </si>
  <si>
    <t>izby rolnicze - odpis 2%od podatku rol.</t>
  </si>
  <si>
    <t>Produkcja roślinna</t>
  </si>
  <si>
    <t>Pozostała działalność /zakup drzewek/</t>
  </si>
  <si>
    <t>Wytwarzanie i zaopatrywanie w energię elektryczną, gaz i wodę</t>
  </si>
  <si>
    <t>Transport i łączność</t>
  </si>
  <si>
    <t>Drogi publiczne gminne</t>
  </si>
  <si>
    <t xml:space="preserve">Pozostała działalność </t>
  </si>
  <si>
    <t>Gospodarka gruntami i nieruch. VAT</t>
  </si>
  <si>
    <t>Działalność usługowa</t>
  </si>
  <si>
    <t>Opracowania geodezyjno kartograficzne</t>
  </si>
  <si>
    <t>rady gmin</t>
  </si>
  <si>
    <t xml:space="preserve">urzędy gmin        </t>
  </si>
  <si>
    <t xml:space="preserve">Urzędy naczelnych organów władzy </t>
  </si>
  <si>
    <t>Bezpieczeństwo publiczne i ochrona przeciw pożarowa</t>
  </si>
  <si>
    <t>Jednostki terenowe policji</t>
  </si>
  <si>
    <t>Ochotnicze straże pożarne</t>
  </si>
  <si>
    <t>Dochody od osób prawnych i osób fizycznych</t>
  </si>
  <si>
    <t>Obsługa pap.war. kredytów i pożyczek jst</t>
  </si>
  <si>
    <t>Różne rozliczenia</t>
  </si>
  <si>
    <t>Rezerwy ogólne</t>
  </si>
  <si>
    <t>Oświata i wychowanie</t>
  </si>
  <si>
    <t>Gimnazja</t>
  </si>
  <si>
    <t>Dokształcanie i doskonalenie nauczyciel</t>
  </si>
  <si>
    <t>ochrona zdrowia</t>
  </si>
  <si>
    <t>Przeciwdziałanie alkoholizmowi</t>
  </si>
  <si>
    <t>opieka społeczna</t>
  </si>
  <si>
    <t>składki na ubezpieczenia zdrowotne</t>
  </si>
  <si>
    <t>zasiłki i pomoc w naturze</t>
  </si>
  <si>
    <t>dodatki mieszkaniowe</t>
  </si>
  <si>
    <t xml:space="preserve">własne </t>
  </si>
  <si>
    <t>zasiłki rodzinne i pielęgnacyjne -zlecone</t>
  </si>
  <si>
    <t xml:space="preserve">i pracownicy świadczący </t>
  </si>
  <si>
    <t>usługi opiekuńcze i specj. Usł.opiek.</t>
  </si>
  <si>
    <t>edukacyjna opieka wychowawcza</t>
  </si>
  <si>
    <t>gospodarka komunalna i ochrona środ.</t>
  </si>
  <si>
    <t xml:space="preserve">oczyszczanie miast i wsi </t>
  </si>
  <si>
    <t>utrzymanie zieleni w miast. i gminie</t>
  </si>
  <si>
    <t>kultura i ochrona dziedzictwa narod.</t>
  </si>
  <si>
    <t>domy i ośrodki kultury świetlice</t>
  </si>
  <si>
    <t>Biblioteki</t>
  </si>
  <si>
    <t>ochrona i konserwacja zabytków</t>
  </si>
  <si>
    <t>dotacja podmiotowa /Kościół Parafialny/</t>
  </si>
  <si>
    <t>kultura fizyczna i sport</t>
  </si>
  <si>
    <t>OGÓŁEM</t>
  </si>
  <si>
    <t>WYDATKI 2006 ROK</t>
  </si>
  <si>
    <t>O10</t>
  </si>
  <si>
    <t>O1095</t>
  </si>
  <si>
    <t>O1030</t>
  </si>
  <si>
    <t>O350</t>
  </si>
  <si>
    <t>Wykaz  zadań z zakresu</t>
  </si>
  <si>
    <t>administracji rządowej i innych zadań zleconych</t>
  </si>
  <si>
    <t>§</t>
  </si>
  <si>
    <t>Dochody</t>
  </si>
  <si>
    <t>Wydatki</t>
  </si>
  <si>
    <t>Dotacje celowe przekazane z budżetu państwa na realizację zadań bieżących z zakresu administracji rządowej</t>
  </si>
  <si>
    <t>Składki na ubezpieczenia społeczne</t>
  </si>
  <si>
    <t>Zakup usług pozostałych</t>
  </si>
  <si>
    <t>2006 rok</t>
  </si>
  <si>
    <t>świadczenia społeczne</t>
  </si>
  <si>
    <t>składki na ubezpieczenia zdrowotne opłacane za osoby pobierające niektóre świadczenia z pomocy społecznej oraz niektóre świadczenia rodzinne</t>
  </si>
  <si>
    <t>świadczenia rodzinne oraz składki  na ubezpieczenia enerytalne i rentowe z ubezpieczenia społecznego</t>
  </si>
  <si>
    <t>zasiłki i pomoc w naturze oraz składki na ubezpieczenia społeczne</t>
  </si>
  <si>
    <t>Dotacje celowe przekazane z budżetu państwa na realizację zadań bieżących gmin</t>
  </si>
  <si>
    <t>wynagrodzenia osobowe</t>
  </si>
  <si>
    <t>składki na fundusz pracy</t>
  </si>
  <si>
    <t>składki na ubezpieczenia społeczne</t>
  </si>
  <si>
    <t>krajowe biuro wyborcze</t>
  </si>
  <si>
    <t>urzędy naczelnych organów władzy państwowej,kontroli, ochrony prawa i sądownictwa</t>
  </si>
  <si>
    <t>zakup usług pozostałych</t>
  </si>
  <si>
    <t>Wykaz zadań inwestycyjnych planowanych do realizacji w 2006 roku</t>
  </si>
  <si>
    <t>lp.</t>
  </si>
  <si>
    <t>nazwa zadania</t>
  </si>
  <si>
    <t>koszt ogółem</t>
  </si>
  <si>
    <t>w 2006 roku</t>
  </si>
  <si>
    <t xml:space="preserve">koszt ogółem </t>
  </si>
  <si>
    <t>budżet</t>
  </si>
  <si>
    <t>budowa wodociągu Bobulczyn</t>
  </si>
  <si>
    <t>razem</t>
  </si>
  <si>
    <t>inne(kredyty, pożyczki itp.</t>
  </si>
  <si>
    <t>źródła pokrycia kosztów do realizacji w 2006 roku</t>
  </si>
  <si>
    <t>żródła pokrycia deficytu lub przeznaczenia nadwyżli budżetu</t>
  </si>
  <si>
    <t>spłata otrzymanych krajowych pożyczek i kredytów</t>
  </si>
  <si>
    <t>przychody z zaciągniętych pożyczek i kredytów na rynku krajowym</t>
  </si>
  <si>
    <t xml:space="preserve">przychody                                          § </t>
  </si>
  <si>
    <t xml:space="preserve">rozchody                                          § </t>
  </si>
  <si>
    <t xml:space="preserve">Świadczenia rodzinne </t>
  </si>
  <si>
    <t>w tym zlecone 84.500</t>
  </si>
  <si>
    <t>pozostała działalność- zlecone</t>
  </si>
  <si>
    <t>budynki gminne 15.000</t>
  </si>
  <si>
    <t xml:space="preserve">          własne 215.500,-</t>
  </si>
  <si>
    <t xml:space="preserve">BS 5.700 X 8 = </t>
  </si>
  <si>
    <t xml:space="preserve">BS 6.950 X 12 = </t>
  </si>
  <si>
    <t>BGK16.875 X 4=</t>
  </si>
  <si>
    <t>BS 11.000 X 3=</t>
  </si>
  <si>
    <t>BGK 6.000</t>
  </si>
  <si>
    <t>BGK 24.000</t>
  </si>
  <si>
    <t>Plan dochodów podlegających przekazaniu do budżetu państwa</t>
  </si>
  <si>
    <t>Dział 750 rozdział 75011 § 0690                                       9.000,-</t>
  </si>
  <si>
    <t>pozostałe zadania w zakresie polityki społecznej</t>
  </si>
  <si>
    <t>promocja jednostek samorządu terytoralnego</t>
  </si>
  <si>
    <t>Dostarczanie wody                                          - Piaskowo Karolewo  - 400.000,-                         Bobulczyn -250.000</t>
  </si>
  <si>
    <t>szkoły podstawowe</t>
  </si>
  <si>
    <t>dostarczanie paliw gazowych</t>
  </si>
  <si>
    <t xml:space="preserve">                                                                                                               </t>
  </si>
  <si>
    <t>Dział 900 rozdział 90011 Fundusz Ochrony Środowiska i Gospodarki Wodnej</t>
  </si>
  <si>
    <t xml:space="preserve">Saldo początkowe  - </t>
  </si>
  <si>
    <t>Przychody              - 10.000,-</t>
  </si>
  <si>
    <t>Wydatki                 -  10.000,-</t>
  </si>
  <si>
    <t>l.p.</t>
  </si>
  <si>
    <t>Nazwa działu rozdziału i §</t>
  </si>
  <si>
    <t>Kwota planu</t>
  </si>
  <si>
    <t>I</t>
  </si>
  <si>
    <t>PRZYCHODY</t>
  </si>
  <si>
    <t>Fundusz ochrony środowiska i gospodarki wodnej</t>
  </si>
  <si>
    <t>/opłaty za gospodarcze korzystanie ze środowiska przez podmioty gospodarcze /</t>
  </si>
  <si>
    <t>Pozostałe odsetki</t>
  </si>
  <si>
    <t>/odsetki od środków zgromadzonych na rachunku bankowym /</t>
  </si>
  <si>
    <t>II</t>
  </si>
  <si>
    <t>WYDATKI</t>
  </si>
  <si>
    <t>Zakup materiałów i wyposażenia</t>
  </si>
  <si>
    <t>-pojemniki na odpady</t>
  </si>
  <si>
    <t>4300</t>
  </si>
  <si>
    <t>w tym między innymi:</t>
  </si>
  <si>
    <t>-edukacja ekologiczna mieszkańców</t>
  </si>
  <si>
    <t>- ochrona drzew - kasztanowce</t>
  </si>
  <si>
    <t>środowiska i gospodarki wodnej</t>
  </si>
  <si>
    <t xml:space="preserve">Plan przychodów i wydatków gminnego funduszu ochrony </t>
  </si>
  <si>
    <t>gospodarki wodnej Miasta i Gminy Ostroróg na rok 2006</t>
  </si>
  <si>
    <t xml:space="preserve">Zestawienie przychodów i wydatków gminnego funduszu ochrony środowiska i </t>
  </si>
  <si>
    <t>załącznik nr 1</t>
  </si>
  <si>
    <t>załącznik nr 3</t>
  </si>
  <si>
    <t>załącznik nr 2</t>
  </si>
  <si>
    <t>załącznik nr 4</t>
  </si>
  <si>
    <t>załącznik nr 5</t>
  </si>
  <si>
    <t>załącznik nr 6</t>
  </si>
  <si>
    <t>oddziały przedszkolne w szkołach podstawowych</t>
  </si>
  <si>
    <t>świetlica Wielonek</t>
  </si>
  <si>
    <t>budowa sieci wodociągowej Piaskowo-Karolewo</t>
  </si>
  <si>
    <t>pobór podatków i opłat</t>
  </si>
  <si>
    <t>dowożenie uczniów do szkół, dowóz do zsz Szamotuły</t>
  </si>
  <si>
    <t>wymiana okien, drzwi, zakup pieca</t>
  </si>
  <si>
    <t>Pozostała działalność badania profilaktyczne</t>
  </si>
  <si>
    <t>oświetlenie ulic, placów dróg oraz dokończenie oświetlenia Kluczewo Huby</t>
  </si>
  <si>
    <t>pomoc materialna dla uczniów</t>
  </si>
  <si>
    <t>kosztorysy hala sportowa środowiskowa</t>
  </si>
  <si>
    <t>wymiana okien drzwi, ocieplenie dachu i zakup pieca-663.514,-</t>
  </si>
  <si>
    <t>do uchwały nr  XXXII/230/2005                    Rady Miejskiej             Ostroróg                       z dnia 29.XII.2005r.</t>
  </si>
  <si>
    <t>do uchwały nr  XXXII/230/2005                  Rady Miejskiej           Ostroróg                       z dnia 29.XII. 2005r.</t>
  </si>
  <si>
    <t>do uchwały nr  XXXII/230/2005             Rady Miejskiej         Ostroróg                           z dnia 29.XII.2005R.</t>
  </si>
  <si>
    <t>do uchwały nr  XXXII/230/2005        Rady Miejskiej           Ostroróg                       z dnia 29.XII/2005</t>
  </si>
  <si>
    <t>zadania w zakresie kult.fiz. 40.000,-                              i sportu budowa hali 10.000,-</t>
  </si>
  <si>
    <t xml:space="preserve">usługi opiekuńcze                                                   zlecone 52.800                                          własne    187.200                    </t>
  </si>
  <si>
    <t>do uchwały nr XXXII/230/2005                       Rady Miejskiej          Ostroróg                                z dnia 29 grudnia 2005r.</t>
  </si>
  <si>
    <t>do uchwały nr  XXXII/230/2005                      Rady Miejskiej       Ostroróg                                            z dnia 29.XII.2005 R.</t>
  </si>
  <si>
    <t>oswietlenie Kluczewo Huby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</si>
</sst>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u val="single"/>
      <sz val="14"/>
      <name val="Arial"/>
      <family val="2"/>
    </font>
    <font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 CE"/>
      <family val="0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44" fontId="2" fillId="0" borderId="6" xfId="18" applyFont="1" applyBorder="1" applyAlignment="1">
      <alignment horizontal="right" vertical="top" wrapText="1"/>
    </xf>
    <xf numFmtId="44" fontId="2" fillId="0" borderId="8" xfId="18" applyFont="1" applyBorder="1" applyAlignment="1">
      <alignment horizontal="right" vertical="top" wrapText="1"/>
    </xf>
    <xf numFmtId="44" fontId="1" fillId="2" borderId="4" xfId="18" applyFont="1" applyFill="1" applyBorder="1" applyAlignment="1">
      <alignment horizontal="right" vertical="top" wrapText="1"/>
    </xf>
    <xf numFmtId="44" fontId="1" fillId="2" borderId="6" xfId="18" applyFont="1" applyFill="1" applyBorder="1" applyAlignment="1">
      <alignment horizontal="right" vertical="top" wrapText="1"/>
    </xf>
    <xf numFmtId="44" fontId="1" fillId="0" borderId="6" xfId="18" applyFont="1" applyBorder="1" applyAlignment="1">
      <alignment horizontal="right" vertical="top" wrapText="1"/>
    </xf>
    <xf numFmtId="44" fontId="1" fillId="2" borderId="2" xfId="18" applyFont="1" applyFill="1" applyBorder="1" applyAlignment="1">
      <alignment horizontal="right" vertical="top" wrapText="1"/>
    </xf>
    <xf numFmtId="44" fontId="1" fillId="2" borderId="4" xfId="0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5" fillId="3" borderId="12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6" fillId="4" borderId="5" xfId="0" applyFont="1" applyFill="1" applyBorder="1" applyAlignment="1">
      <alignment horizontal="right" vertical="top" wrapText="1"/>
    </xf>
    <xf numFmtId="0" fontId="6" fillId="4" borderId="6" xfId="0" applyFont="1" applyFill="1" applyBorder="1" applyAlignment="1">
      <alignment horizontal="right" vertical="top" wrapText="1"/>
    </xf>
    <xf numFmtId="0" fontId="6" fillId="4" borderId="12" xfId="0" applyFont="1" applyFill="1" applyBorder="1" applyAlignment="1">
      <alignment vertical="top" wrapText="1"/>
    </xf>
    <xf numFmtId="44" fontId="6" fillId="5" borderId="3" xfId="18" applyFont="1" applyFill="1" applyBorder="1" applyAlignment="1">
      <alignment horizontal="right" vertical="top" wrapText="1"/>
    </xf>
    <xf numFmtId="44" fontId="6" fillId="2" borderId="4" xfId="18" applyFont="1" applyFill="1" applyBorder="1" applyAlignment="1">
      <alignment horizontal="right" vertical="top" wrapText="1"/>
    </xf>
    <xf numFmtId="44" fontId="6" fillId="2" borderId="2" xfId="18" applyFont="1" applyFill="1" applyBorder="1" applyAlignment="1">
      <alignment horizontal="right" vertical="top" wrapText="1"/>
    </xf>
    <xf numFmtId="44" fontId="5" fillId="0" borderId="1" xfId="18" applyFont="1" applyBorder="1" applyAlignment="1">
      <alignment horizontal="right" vertical="top" wrapText="1"/>
    </xf>
    <xf numFmtId="44" fontId="5" fillId="0" borderId="5" xfId="18" applyFont="1" applyBorder="1" applyAlignment="1">
      <alignment horizontal="right" vertical="top" wrapText="1"/>
    </xf>
    <xf numFmtId="44" fontId="5" fillId="0" borderId="6" xfId="18" applyFont="1" applyBorder="1" applyAlignment="1">
      <alignment horizontal="right" vertical="top" wrapText="1"/>
    </xf>
    <xf numFmtId="44" fontId="5" fillId="0" borderId="12" xfId="18" applyFont="1" applyBorder="1" applyAlignment="1">
      <alignment horizontal="right" vertical="top" wrapText="1"/>
    </xf>
    <xf numFmtId="44" fontId="6" fillId="2" borderId="9" xfId="18" applyFont="1" applyFill="1" applyBorder="1" applyAlignment="1">
      <alignment horizontal="right" vertical="top" wrapText="1"/>
    </xf>
    <xf numFmtId="44" fontId="5" fillId="0" borderId="7" xfId="18" applyFont="1" applyBorder="1" applyAlignment="1">
      <alignment horizontal="right" vertical="top" wrapText="1"/>
    </xf>
    <xf numFmtId="44" fontId="5" fillId="0" borderId="8" xfId="18" applyFont="1" applyBorder="1" applyAlignment="1">
      <alignment horizontal="right" vertical="top" wrapText="1"/>
    </xf>
    <xf numFmtId="44" fontId="5" fillId="0" borderId="0" xfId="18" applyFont="1" applyAlignment="1">
      <alignment horizontal="right" vertical="top" wrapText="1"/>
    </xf>
    <xf numFmtId="44" fontId="5" fillId="3" borderId="5" xfId="18" applyFont="1" applyFill="1" applyBorder="1" applyAlignment="1">
      <alignment horizontal="right" vertical="top" wrapText="1"/>
    </xf>
    <xf numFmtId="44" fontId="5" fillId="3" borderId="6" xfId="18" applyFont="1" applyFill="1" applyBorder="1" applyAlignment="1">
      <alignment horizontal="right" vertical="top" wrapText="1"/>
    </xf>
    <xf numFmtId="44" fontId="5" fillId="3" borderId="12" xfId="18" applyFont="1" applyFill="1" applyBorder="1" applyAlignment="1">
      <alignment horizontal="right" vertical="top" wrapText="1"/>
    </xf>
    <xf numFmtId="44" fontId="6" fillId="5" borderId="5" xfId="18" applyFont="1" applyFill="1" applyBorder="1" applyAlignment="1">
      <alignment horizontal="right" vertical="top" wrapText="1"/>
    </xf>
    <xf numFmtId="44" fontId="6" fillId="2" borderId="6" xfId="18" applyFont="1" applyFill="1" applyBorder="1" applyAlignment="1">
      <alignment horizontal="right" vertical="top" wrapText="1"/>
    </xf>
    <xf numFmtId="44" fontId="6" fillId="2" borderId="12" xfId="18" applyFont="1" applyFill="1" applyBorder="1" applyAlignment="1">
      <alignment horizontal="right" vertical="top" wrapText="1"/>
    </xf>
    <xf numFmtId="44" fontId="5" fillId="0" borderId="2" xfId="18" applyFont="1" applyBorder="1" applyAlignment="1">
      <alignment horizontal="right" vertical="top" wrapText="1"/>
    </xf>
    <xf numFmtId="44" fontId="5" fillId="0" borderId="10" xfId="18" applyFont="1" applyBorder="1" applyAlignment="1">
      <alignment horizontal="right" vertical="top" wrapText="1"/>
    </xf>
    <xf numFmtId="44" fontId="5" fillId="2" borderId="4" xfId="18" applyFont="1" applyFill="1" applyBorder="1" applyAlignment="1">
      <alignment horizontal="right" vertical="top" wrapText="1"/>
    </xf>
    <xf numFmtId="44" fontId="5" fillId="2" borderId="9" xfId="18" applyFont="1" applyFill="1" applyBorder="1" applyAlignment="1">
      <alignment horizontal="right" vertical="top" wrapText="1"/>
    </xf>
    <xf numFmtId="44" fontId="5" fillId="5" borderId="3" xfId="18" applyFont="1" applyFill="1" applyBorder="1" applyAlignment="1">
      <alignment horizontal="right" vertical="top" wrapText="1"/>
    </xf>
    <xf numFmtId="44" fontId="6" fillId="4" borderId="5" xfId="18" applyFont="1" applyFill="1" applyBorder="1" applyAlignment="1">
      <alignment horizontal="right" vertical="top" wrapText="1"/>
    </xf>
    <xf numFmtId="44" fontId="2" fillId="0" borderId="4" xfId="18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44" fontId="0" fillId="0" borderId="0" xfId="18" applyAlignment="1">
      <alignment/>
    </xf>
    <xf numFmtId="44" fontId="10" fillId="0" borderId="8" xfId="18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10" fillId="0" borderId="13" xfId="0" applyFont="1" applyFill="1" applyBorder="1" applyAlignment="1">
      <alignment vertical="top" wrapText="1"/>
    </xf>
    <xf numFmtId="44" fontId="0" fillId="0" borderId="13" xfId="18" applyBorder="1" applyAlignment="1">
      <alignment/>
    </xf>
    <xf numFmtId="0" fontId="10" fillId="0" borderId="8" xfId="0" applyFont="1" applyBorder="1" applyAlignment="1">
      <alignment horizontal="left" vertical="top" wrapText="1"/>
    </xf>
    <xf numFmtId="44" fontId="10" fillId="0" borderId="8" xfId="18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4" fontId="10" fillId="0" borderId="13" xfId="18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44" fontId="7" fillId="0" borderId="13" xfId="18" applyFont="1" applyBorder="1" applyAlignment="1">
      <alignment/>
    </xf>
    <xf numFmtId="0" fontId="0" fillId="0" borderId="13" xfId="0" applyBorder="1" applyAlignment="1">
      <alignment horizontal="center" wrapText="1"/>
    </xf>
    <xf numFmtId="44" fontId="5" fillId="2" borderId="6" xfId="18" applyFont="1" applyFill="1" applyBorder="1" applyAlignment="1">
      <alignment horizontal="right" vertical="top" wrapText="1"/>
    </xf>
    <xf numFmtId="44" fontId="5" fillId="2" borderId="12" xfId="18" applyFont="1" applyFill="1" applyBorder="1" applyAlignment="1">
      <alignment horizontal="right" vertical="top" wrapText="1"/>
    </xf>
    <xf numFmtId="44" fontId="5" fillId="5" borderId="5" xfId="18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8" xfId="0" applyFont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44" fontId="5" fillId="0" borderId="0" xfId="18" applyFont="1" applyBorder="1" applyAlignment="1">
      <alignment horizontal="right" vertical="top" wrapText="1"/>
    </xf>
    <xf numFmtId="44" fontId="15" fillId="0" borderId="7" xfId="18" applyFont="1" applyBorder="1" applyAlignment="1">
      <alignment horizontal="right" vertical="top" wrapText="1"/>
    </xf>
    <xf numFmtId="44" fontId="15" fillId="0" borderId="8" xfId="18" applyFont="1" applyBorder="1" applyAlignment="1">
      <alignment horizontal="right" vertical="top" wrapText="1"/>
    </xf>
    <xf numFmtId="44" fontId="15" fillId="0" borderId="0" xfId="18" applyFont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44" fontId="0" fillId="0" borderId="0" xfId="18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44" fontId="2" fillId="0" borderId="6" xfId="18" applyFont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44" fontId="2" fillId="0" borderId="8" xfId="18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44" fontId="1" fillId="6" borderId="13" xfId="18" applyFont="1" applyFill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44" fontId="2" fillId="0" borderId="22" xfId="18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4" fontId="12" fillId="3" borderId="0" xfId="18" applyFont="1" applyFill="1" applyBorder="1" applyAlignment="1">
      <alignment horizontal="right" vertical="top" wrapText="1"/>
    </xf>
    <xf numFmtId="44" fontId="5" fillId="0" borderId="3" xfId="18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15" fillId="2" borderId="3" xfId="0" applyFont="1" applyFill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44" fontId="5" fillId="0" borderId="19" xfId="18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44" fontId="5" fillId="0" borderId="24" xfId="18" applyFont="1" applyBorder="1" applyAlignment="1">
      <alignment horizontal="right" vertical="top" wrapText="1"/>
    </xf>
    <xf numFmtId="44" fontId="15" fillId="2" borderId="3" xfId="18" applyFont="1" applyFill="1" applyBorder="1" applyAlignment="1">
      <alignment horizontal="right" vertical="top" wrapText="1"/>
    </xf>
    <xf numFmtId="44" fontId="12" fillId="2" borderId="3" xfId="18" applyFont="1" applyFill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44" fontId="6" fillId="2" borderId="3" xfId="18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top" wrapText="1"/>
    </xf>
    <xf numFmtId="44" fontId="2" fillId="0" borderId="7" xfId="18" applyFont="1" applyBorder="1" applyAlignment="1">
      <alignment horizontal="center" vertical="top" wrapText="1"/>
    </xf>
    <xf numFmtId="44" fontId="2" fillId="0" borderId="5" xfId="18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4" fontId="1" fillId="0" borderId="1" xfId="18" applyFont="1" applyBorder="1" applyAlignment="1">
      <alignment horizontal="right" vertical="top" wrapText="1"/>
    </xf>
    <xf numFmtId="44" fontId="1" fillId="0" borderId="5" xfId="18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44" fontId="2" fillId="0" borderId="1" xfId="18" applyFont="1" applyBorder="1" applyAlignment="1">
      <alignment horizontal="right" vertical="top" wrapText="1"/>
    </xf>
    <xf numFmtId="44" fontId="2" fillId="0" borderId="5" xfId="18" applyFont="1" applyBorder="1" applyAlignment="1">
      <alignment horizontal="right" vertical="top" wrapText="1"/>
    </xf>
    <xf numFmtId="0" fontId="0" fillId="0" borderId="2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44" fontId="2" fillId="0" borderId="1" xfId="18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44" fontId="5" fillId="0" borderId="1" xfId="18" applyFont="1" applyBorder="1" applyAlignment="1">
      <alignment horizontal="right" vertical="top" wrapText="1"/>
    </xf>
    <xf numFmtId="44" fontId="5" fillId="0" borderId="5" xfId="18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44" fontId="5" fillId="0" borderId="7" xfId="18" applyFont="1" applyBorder="1" applyAlignment="1">
      <alignment horizontal="right" vertical="top" wrapText="1"/>
    </xf>
    <xf numFmtId="0" fontId="5" fillId="0" borderId="27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44" fontId="5" fillId="0" borderId="2" xfId="18" applyFont="1" applyBorder="1" applyAlignment="1">
      <alignment horizontal="right" vertical="top" wrapText="1"/>
    </xf>
    <xf numFmtId="44" fontId="5" fillId="0" borderId="8" xfId="18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E8" sqref="E8"/>
    </sheetView>
  </sheetViews>
  <sheetFormatPr defaultColWidth="9.00390625" defaultRowHeight="12.75"/>
  <cols>
    <col min="4" max="4" width="68.625" style="0" customWidth="1"/>
    <col min="5" max="5" width="21.125" style="0" customWidth="1"/>
  </cols>
  <sheetData>
    <row r="1" ht="12.75">
      <c r="E1" t="s">
        <v>241</v>
      </c>
    </row>
    <row r="2" spans="1:5" s="139" customFormat="1" ht="63.75">
      <c r="A2" s="138"/>
      <c r="E2" s="139" t="s">
        <v>264</v>
      </c>
    </row>
    <row r="3" ht="15.75">
      <c r="A3" s="1" t="s">
        <v>0</v>
      </c>
    </row>
    <row r="4" spans="1:4" ht="16.5" thickBot="1">
      <c r="A4" s="1"/>
      <c r="D4" s="83" t="s">
        <v>101</v>
      </c>
    </row>
    <row r="5" spans="1:5" ht="16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6.5" thickBot="1">
      <c r="A6" s="4" t="s">
        <v>79</v>
      </c>
      <c r="B6" s="5"/>
      <c r="C6" s="5"/>
      <c r="D6" s="5" t="s">
        <v>6</v>
      </c>
      <c r="E6" s="24">
        <f>E7</f>
        <v>600</v>
      </c>
    </row>
    <row r="7" spans="1:5" ht="16.5" thickBot="1">
      <c r="A7" s="7"/>
      <c r="B7" s="9" t="s">
        <v>80</v>
      </c>
      <c r="C7" s="27"/>
      <c r="D7" s="10" t="s">
        <v>7</v>
      </c>
      <c r="E7" s="18">
        <f>E8</f>
        <v>600</v>
      </c>
    </row>
    <row r="8" spans="1:5" ht="48" thickBot="1">
      <c r="A8" s="11"/>
      <c r="B8" s="12"/>
      <c r="C8" s="28" t="s">
        <v>81</v>
      </c>
      <c r="D8" s="14" t="s">
        <v>8</v>
      </c>
      <c r="E8" s="19">
        <v>600</v>
      </c>
    </row>
    <row r="9" spans="1:5" ht="16.5" thickBot="1">
      <c r="A9" s="4">
        <v>700</v>
      </c>
      <c r="B9" s="5"/>
      <c r="C9" s="6"/>
      <c r="D9" s="5" t="s">
        <v>9</v>
      </c>
      <c r="E9" s="20">
        <f>E10</f>
        <v>138500</v>
      </c>
    </row>
    <row r="10" spans="1:5" ht="16.5" thickBot="1">
      <c r="A10" s="7"/>
      <c r="B10" s="9">
        <v>70005</v>
      </c>
      <c r="C10" s="27"/>
      <c r="D10" s="15" t="s">
        <v>10</v>
      </c>
      <c r="E10" s="18">
        <f>E11+E12+E13</f>
        <v>138500</v>
      </c>
    </row>
    <row r="11" spans="1:5" ht="16.5" thickBot="1">
      <c r="A11" s="7"/>
      <c r="B11" s="9"/>
      <c r="C11" s="27" t="s">
        <v>82</v>
      </c>
      <c r="D11" s="10" t="s">
        <v>11</v>
      </c>
      <c r="E11" s="18">
        <v>25700</v>
      </c>
    </row>
    <row r="12" spans="1:5" ht="32.25" thickBot="1">
      <c r="A12" s="7"/>
      <c r="B12" s="9"/>
      <c r="C12" s="27" t="s">
        <v>83</v>
      </c>
      <c r="D12" s="10" t="s">
        <v>12</v>
      </c>
      <c r="E12" s="18">
        <v>73600</v>
      </c>
    </row>
    <row r="13" spans="1:5" ht="16.5" thickBot="1">
      <c r="A13" s="11" t="s">
        <v>13</v>
      </c>
      <c r="B13" s="12"/>
      <c r="C13" s="28" t="s">
        <v>81</v>
      </c>
      <c r="D13" s="14" t="s">
        <v>14</v>
      </c>
      <c r="E13" s="19">
        <v>39200</v>
      </c>
    </row>
    <row r="14" spans="1:5" ht="16.5" thickBot="1">
      <c r="A14" s="4">
        <v>750</v>
      </c>
      <c r="B14" s="5"/>
      <c r="C14" s="6"/>
      <c r="D14" s="5" t="s">
        <v>15</v>
      </c>
      <c r="E14" s="20">
        <f>E15</f>
        <v>44750</v>
      </c>
    </row>
    <row r="15" spans="1:5" ht="16.5" thickBot="1">
      <c r="A15" s="7"/>
      <c r="B15" s="9">
        <v>75011</v>
      </c>
      <c r="C15" s="27"/>
      <c r="D15" s="10" t="s">
        <v>16</v>
      </c>
      <c r="E15" s="18">
        <f>E16+E17</f>
        <v>44750</v>
      </c>
    </row>
    <row r="16" spans="1:5" ht="47.25">
      <c r="A16" s="171"/>
      <c r="B16" s="171"/>
      <c r="C16" s="28">
        <v>2010</v>
      </c>
      <c r="D16" s="14" t="s">
        <v>17</v>
      </c>
      <c r="E16" s="19">
        <v>44300</v>
      </c>
    </row>
    <row r="17" spans="1:5" ht="32.25" thickBot="1">
      <c r="A17" s="172"/>
      <c r="B17" s="172"/>
      <c r="C17" s="28">
        <v>2360</v>
      </c>
      <c r="D17" s="14" t="s">
        <v>18</v>
      </c>
      <c r="E17" s="18">
        <v>450</v>
      </c>
    </row>
    <row r="18" spans="1:5" ht="15.75">
      <c r="A18" s="172"/>
      <c r="B18" s="172"/>
      <c r="C18" s="28"/>
      <c r="D18" s="13"/>
      <c r="E18" s="19"/>
    </row>
    <row r="19" spans="1:5" ht="15.75">
      <c r="A19" s="172"/>
      <c r="B19" s="172"/>
      <c r="C19" s="28"/>
      <c r="D19" s="13"/>
      <c r="E19" s="19"/>
    </row>
    <row r="20" spans="1:5" ht="16.5" thickBot="1">
      <c r="A20" s="179"/>
      <c r="B20" s="179"/>
      <c r="C20" s="29"/>
      <c r="D20" s="8"/>
      <c r="E20" s="18"/>
    </row>
    <row r="21" spans="1:5" ht="16.5" thickBot="1">
      <c r="A21" s="7"/>
      <c r="B21" s="9">
        <v>75023</v>
      </c>
      <c r="C21" s="27"/>
      <c r="D21" s="10" t="s">
        <v>19</v>
      </c>
      <c r="E21" s="18">
        <f>E22</f>
        <v>0</v>
      </c>
    </row>
    <row r="22" spans="1:5" ht="32.25" thickBot="1">
      <c r="A22" s="7"/>
      <c r="B22" s="9"/>
      <c r="C22" s="27" t="s">
        <v>84</v>
      </c>
      <c r="D22" s="15" t="s">
        <v>20</v>
      </c>
      <c r="E22" s="18"/>
    </row>
    <row r="23" spans="1:5" ht="32.25" thickBot="1">
      <c r="A23" s="16">
        <v>751</v>
      </c>
      <c r="B23" s="17"/>
      <c r="C23" s="30"/>
      <c r="D23" s="17" t="s">
        <v>21</v>
      </c>
      <c r="E23" s="21">
        <f>E24</f>
        <v>770</v>
      </c>
    </row>
    <row r="24" spans="1:5" ht="16.5" thickBot="1">
      <c r="A24" s="7"/>
      <c r="B24" s="9">
        <v>75101</v>
      </c>
      <c r="C24" s="27"/>
      <c r="D24" s="15" t="s">
        <v>22</v>
      </c>
      <c r="E24" s="18">
        <f>E25</f>
        <v>770</v>
      </c>
    </row>
    <row r="25" spans="1:5" ht="48" thickBot="1">
      <c r="A25" s="11"/>
      <c r="B25" s="12"/>
      <c r="C25" s="28">
        <v>2010</v>
      </c>
      <c r="D25" s="14" t="s">
        <v>17</v>
      </c>
      <c r="E25" s="19">
        <v>770</v>
      </c>
    </row>
    <row r="26" spans="1:5" ht="16.5" thickBot="1">
      <c r="A26" s="4">
        <v>754</v>
      </c>
      <c r="B26" s="5"/>
      <c r="C26" s="6"/>
      <c r="D26" s="5" t="s">
        <v>23</v>
      </c>
      <c r="E26" s="20">
        <f>E27</f>
        <v>400</v>
      </c>
    </row>
    <row r="27" spans="1:5" ht="16.5" thickBot="1">
      <c r="A27" s="7"/>
      <c r="B27" s="9">
        <v>75414</v>
      </c>
      <c r="C27" s="27"/>
      <c r="D27" s="15" t="s">
        <v>24</v>
      </c>
      <c r="E27" s="18">
        <f>E28</f>
        <v>400</v>
      </c>
    </row>
    <row r="28" spans="1:5" ht="48" thickBot="1">
      <c r="A28" s="11"/>
      <c r="B28" s="12"/>
      <c r="C28" s="28">
        <v>2010</v>
      </c>
      <c r="D28" s="14" t="s">
        <v>17</v>
      </c>
      <c r="E28" s="19">
        <v>400</v>
      </c>
    </row>
    <row r="29" spans="1:5" ht="32.25" thickBot="1">
      <c r="A29" s="4">
        <v>756</v>
      </c>
      <c r="B29" s="5"/>
      <c r="C29" s="6"/>
      <c r="D29" s="5" t="s">
        <v>25</v>
      </c>
      <c r="E29" s="20">
        <f>E30+E32+E41+E51+E55</f>
        <v>2425145</v>
      </c>
    </row>
    <row r="30" spans="1:5" ht="16.5" thickBot="1">
      <c r="A30" s="7"/>
      <c r="B30" s="9">
        <v>75601</v>
      </c>
      <c r="C30" s="27"/>
      <c r="D30" s="10" t="s">
        <v>26</v>
      </c>
      <c r="E30" s="18">
        <f>E31</f>
        <v>15000</v>
      </c>
    </row>
    <row r="31" spans="1:5" ht="32.25" thickBot="1">
      <c r="A31" s="7"/>
      <c r="B31" s="9"/>
      <c r="C31" s="27" t="s">
        <v>160</v>
      </c>
      <c r="D31" s="15" t="s">
        <v>27</v>
      </c>
      <c r="E31" s="18">
        <v>15000</v>
      </c>
    </row>
    <row r="32" spans="1:5" ht="48" thickBot="1">
      <c r="A32" s="7"/>
      <c r="B32" s="9">
        <v>75615</v>
      </c>
      <c r="C32" s="27"/>
      <c r="D32" s="15" t="s">
        <v>28</v>
      </c>
      <c r="E32" s="18">
        <f>E33+E34+E35+E36+E37+E38+E40</f>
        <v>636100</v>
      </c>
    </row>
    <row r="33" spans="1:5" ht="16.5" thickBot="1">
      <c r="A33" s="7"/>
      <c r="B33" s="9"/>
      <c r="C33" s="27" t="s">
        <v>85</v>
      </c>
      <c r="D33" s="15" t="s">
        <v>29</v>
      </c>
      <c r="E33" s="18">
        <v>523100</v>
      </c>
    </row>
    <row r="34" spans="1:5" ht="16.5" thickBot="1">
      <c r="A34" s="7"/>
      <c r="B34" s="9"/>
      <c r="C34" s="27" t="s">
        <v>86</v>
      </c>
      <c r="D34" s="15" t="s">
        <v>30</v>
      </c>
      <c r="E34" s="18">
        <v>66500</v>
      </c>
    </row>
    <row r="35" spans="1:5" ht="16.5" thickBot="1">
      <c r="A35" s="7"/>
      <c r="B35" s="9"/>
      <c r="C35" s="27" t="s">
        <v>87</v>
      </c>
      <c r="D35" s="15" t="s">
        <v>31</v>
      </c>
      <c r="E35" s="18">
        <v>36500</v>
      </c>
    </row>
    <row r="36" spans="1:5" ht="16.5" thickBot="1">
      <c r="A36" s="7"/>
      <c r="B36" s="9"/>
      <c r="C36" s="27" t="s">
        <v>88</v>
      </c>
      <c r="D36" s="15" t="s">
        <v>32</v>
      </c>
      <c r="E36" s="18">
        <v>6000</v>
      </c>
    </row>
    <row r="37" spans="1:5" ht="16.5" thickBot="1">
      <c r="A37" s="7"/>
      <c r="B37" s="9"/>
      <c r="C37" s="27" t="s">
        <v>89</v>
      </c>
      <c r="D37" s="15" t="s">
        <v>33</v>
      </c>
      <c r="E37" s="18">
        <v>1000</v>
      </c>
    </row>
    <row r="38" spans="1:5" ht="16.5" thickBot="1">
      <c r="A38" s="7"/>
      <c r="B38" s="9"/>
      <c r="C38" s="27" t="s">
        <v>90</v>
      </c>
      <c r="D38" s="15" t="s">
        <v>34</v>
      </c>
      <c r="E38" s="18">
        <v>3000</v>
      </c>
    </row>
    <row r="39" spans="1:5" ht="16.5" thickBot="1">
      <c r="A39" s="7"/>
      <c r="B39" s="9"/>
      <c r="C39" s="27"/>
      <c r="D39" s="15"/>
      <c r="E39" s="18"/>
    </row>
    <row r="40" spans="1:5" ht="16.5" thickBot="1">
      <c r="A40" s="7"/>
      <c r="B40" s="9"/>
      <c r="C40" s="27"/>
      <c r="D40" s="15"/>
      <c r="E40" s="18"/>
    </row>
    <row r="41" spans="1:5" ht="32.25" thickBot="1">
      <c r="A41" s="7"/>
      <c r="B41" s="9">
        <v>75616</v>
      </c>
      <c r="C41" s="27"/>
      <c r="D41" s="15" t="s">
        <v>35</v>
      </c>
      <c r="E41" s="18">
        <f>E42+E43+E44+E45+E46+E47+E48+E49+E50</f>
        <v>699680</v>
      </c>
    </row>
    <row r="42" spans="1:5" ht="16.5" thickBot="1">
      <c r="A42" s="7"/>
      <c r="B42" s="9"/>
      <c r="C42" s="27" t="s">
        <v>85</v>
      </c>
      <c r="D42" s="15" t="s">
        <v>36</v>
      </c>
      <c r="E42" s="18">
        <v>387100</v>
      </c>
    </row>
    <row r="43" spans="1:5" ht="16.5" thickBot="1">
      <c r="A43" s="7"/>
      <c r="B43" s="9"/>
      <c r="C43" s="27" t="s">
        <v>86</v>
      </c>
      <c r="D43" s="15" t="s">
        <v>37</v>
      </c>
      <c r="E43" s="18">
        <v>220100</v>
      </c>
    </row>
    <row r="44" spans="1:5" ht="16.5" thickBot="1">
      <c r="A44" s="7"/>
      <c r="B44" s="9"/>
      <c r="C44" s="27" t="s">
        <v>87</v>
      </c>
      <c r="D44" s="15" t="s">
        <v>38</v>
      </c>
      <c r="E44" s="18">
        <v>1780</v>
      </c>
    </row>
    <row r="45" spans="1:5" ht="16.5" thickBot="1">
      <c r="A45" s="7"/>
      <c r="B45" s="9"/>
      <c r="C45" s="27" t="s">
        <v>88</v>
      </c>
      <c r="D45" s="15" t="s">
        <v>39</v>
      </c>
      <c r="E45" s="18">
        <v>58000</v>
      </c>
    </row>
    <row r="46" spans="1:5" ht="16.5" thickBot="1">
      <c r="A46" s="7"/>
      <c r="B46" s="9"/>
      <c r="C46" s="27" t="s">
        <v>89</v>
      </c>
      <c r="D46" s="15" t="s">
        <v>40</v>
      </c>
      <c r="E46" s="18">
        <v>20000</v>
      </c>
    </row>
    <row r="47" spans="1:5" ht="16.5" thickBot="1">
      <c r="A47" s="7"/>
      <c r="B47" s="9"/>
      <c r="C47" s="27" t="s">
        <v>90</v>
      </c>
      <c r="D47" s="15" t="s">
        <v>41</v>
      </c>
      <c r="E47" s="18">
        <v>10000</v>
      </c>
    </row>
    <row r="48" spans="1:5" ht="16.5" thickBot="1">
      <c r="A48" s="7"/>
      <c r="B48" s="9"/>
      <c r="C48" s="27" t="s">
        <v>91</v>
      </c>
      <c r="D48" s="15" t="s">
        <v>42</v>
      </c>
      <c r="E48" s="18">
        <v>700</v>
      </c>
    </row>
    <row r="49" spans="1:5" ht="16.5" thickBot="1">
      <c r="A49" s="7"/>
      <c r="B49" s="9"/>
      <c r="C49" s="27" t="s">
        <v>92</v>
      </c>
      <c r="D49" s="15" t="s">
        <v>43</v>
      </c>
      <c r="E49" s="18">
        <v>1500</v>
      </c>
    </row>
    <row r="50" spans="1:5" ht="16.5" thickBot="1">
      <c r="A50" s="7"/>
      <c r="B50" s="9"/>
      <c r="C50" s="27" t="s">
        <v>93</v>
      </c>
      <c r="D50" s="15" t="s">
        <v>44</v>
      </c>
      <c r="E50" s="18">
        <v>500</v>
      </c>
    </row>
    <row r="51" spans="1:5" ht="16.5" thickBot="1">
      <c r="A51" s="7"/>
      <c r="B51" s="9">
        <v>75618</v>
      </c>
      <c r="C51" s="27"/>
      <c r="D51" s="15" t="s">
        <v>45</v>
      </c>
      <c r="E51" s="18">
        <f>E52+E53+E54</f>
        <v>76100</v>
      </c>
    </row>
    <row r="52" spans="1:5" ht="16.5" thickBot="1">
      <c r="A52" s="7"/>
      <c r="B52" s="9"/>
      <c r="C52" s="27" t="s">
        <v>94</v>
      </c>
      <c r="D52" s="15" t="s">
        <v>46</v>
      </c>
      <c r="E52" s="18">
        <v>20000</v>
      </c>
    </row>
    <row r="53" spans="1:5" ht="16.5" thickBot="1">
      <c r="A53" s="7"/>
      <c r="B53" s="9"/>
      <c r="C53" s="27" t="s">
        <v>95</v>
      </c>
      <c r="D53" s="15" t="s">
        <v>47</v>
      </c>
      <c r="E53" s="18">
        <v>53100</v>
      </c>
    </row>
    <row r="54" spans="1:5" ht="32.25" thickBot="1">
      <c r="A54" s="7"/>
      <c r="B54" s="9"/>
      <c r="C54" s="27" t="s">
        <v>84</v>
      </c>
      <c r="D54" s="15" t="s">
        <v>20</v>
      </c>
      <c r="E54" s="18">
        <v>3000</v>
      </c>
    </row>
    <row r="55" spans="1:5" ht="16.5" thickBot="1">
      <c r="A55" s="7"/>
      <c r="B55" s="9">
        <v>75621</v>
      </c>
      <c r="C55" s="27"/>
      <c r="D55" s="15" t="s">
        <v>48</v>
      </c>
      <c r="E55" s="18">
        <f>E56+E57</f>
        <v>998265</v>
      </c>
    </row>
    <row r="56" spans="1:5" ht="16.5" thickBot="1">
      <c r="A56" s="7"/>
      <c r="B56" s="9"/>
      <c r="C56" s="27" t="s">
        <v>96</v>
      </c>
      <c r="D56" s="15" t="s">
        <v>49</v>
      </c>
      <c r="E56" s="18">
        <v>978265</v>
      </c>
    </row>
    <row r="57" spans="1:5" ht="16.5" thickBot="1">
      <c r="A57" s="11"/>
      <c r="B57" s="12"/>
      <c r="C57" s="28" t="s">
        <v>98</v>
      </c>
      <c r="D57" s="14" t="s">
        <v>50</v>
      </c>
      <c r="E57" s="19">
        <v>20000</v>
      </c>
    </row>
    <row r="58" spans="1:5" ht="16.5" thickBot="1">
      <c r="A58" s="4">
        <v>758</v>
      </c>
      <c r="B58" s="5"/>
      <c r="C58" s="6"/>
      <c r="D58" s="5" t="s">
        <v>51</v>
      </c>
      <c r="E58" s="20">
        <f>E59+E61+E65+E69</f>
        <v>3855099</v>
      </c>
    </row>
    <row r="59" spans="1:5" ht="16.5" thickBot="1">
      <c r="A59" s="7"/>
      <c r="B59" s="9">
        <v>75801</v>
      </c>
      <c r="C59" s="27"/>
      <c r="D59" s="15" t="s">
        <v>52</v>
      </c>
      <c r="E59" s="18">
        <f>E60</f>
        <v>2737855</v>
      </c>
    </row>
    <row r="60" spans="1:5" ht="16.5" thickBot="1">
      <c r="A60" s="7"/>
      <c r="B60" s="9"/>
      <c r="C60" s="27">
        <v>2920</v>
      </c>
      <c r="D60" s="15" t="s">
        <v>53</v>
      </c>
      <c r="E60" s="18">
        <v>2737855</v>
      </c>
    </row>
    <row r="61" spans="1:5" ht="16.5" thickBot="1">
      <c r="A61" s="7"/>
      <c r="B61" s="9">
        <v>75807</v>
      </c>
      <c r="C61" s="27"/>
      <c r="D61" s="15" t="s">
        <v>54</v>
      </c>
      <c r="E61" s="18">
        <f>E62</f>
        <v>1093425</v>
      </c>
    </row>
    <row r="62" spans="1:5" ht="16.5" thickBot="1">
      <c r="A62" s="7"/>
      <c r="B62" s="9"/>
      <c r="C62" s="27">
        <v>2920</v>
      </c>
      <c r="D62" s="15" t="s">
        <v>53</v>
      </c>
      <c r="E62" s="18">
        <v>1093425</v>
      </c>
    </row>
    <row r="63" spans="1:5" ht="0.75" customHeight="1">
      <c r="A63" s="171"/>
      <c r="B63" s="171"/>
      <c r="C63" s="173"/>
      <c r="D63" s="175"/>
      <c r="E63" s="177"/>
    </row>
    <row r="64" spans="1:5" ht="13.5" hidden="1" thickBot="1">
      <c r="A64" s="179"/>
      <c r="B64" s="179"/>
      <c r="C64" s="174"/>
      <c r="D64" s="176"/>
      <c r="E64" s="178"/>
    </row>
    <row r="65" spans="1:5" ht="16.5" thickBot="1">
      <c r="A65" s="7"/>
      <c r="B65" s="9">
        <v>75831</v>
      </c>
      <c r="C65" s="27"/>
      <c r="D65" s="15" t="s">
        <v>55</v>
      </c>
      <c r="E65" s="18">
        <v>819</v>
      </c>
    </row>
    <row r="66" spans="1:5" ht="16.5" thickBot="1">
      <c r="A66" s="7"/>
      <c r="B66" s="9"/>
      <c r="C66" s="27">
        <v>2920</v>
      </c>
      <c r="D66" s="15" t="s">
        <v>53</v>
      </c>
      <c r="E66" s="18">
        <v>819</v>
      </c>
    </row>
    <row r="67" spans="1:5" ht="0.75" customHeight="1">
      <c r="A67" s="171"/>
      <c r="B67" s="171"/>
      <c r="C67" s="173"/>
      <c r="D67" s="14"/>
      <c r="E67" s="180"/>
    </row>
    <row r="68" spans="1:5" ht="16.5" hidden="1" thickBot="1">
      <c r="A68" s="179"/>
      <c r="B68" s="179"/>
      <c r="C68" s="174"/>
      <c r="D68" s="15"/>
      <c r="E68" s="181"/>
    </row>
    <row r="69" spans="1:5" ht="16.5" thickBot="1">
      <c r="A69" s="7"/>
      <c r="B69" s="9">
        <v>75814</v>
      </c>
      <c r="C69" s="27"/>
      <c r="D69" s="15" t="s">
        <v>56</v>
      </c>
      <c r="E69" s="18">
        <f>E70</f>
        <v>23000</v>
      </c>
    </row>
    <row r="70" spans="1:5" ht="16.5" thickBot="1">
      <c r="A70" s="11"/>
      <c r="B70" s="12"/>
      <c r="C70" s="28" t="s">
        <v>97</v>
      </c>
      <c r="D70" s="14" t="s">
        <v>57</v>
      </c>
      <c r="E70" s="19">
        <v>23000</v>
      </c>
    </row>
    <row r="71" spans="1:5" ht="16.5" thickBot="1">
      <c r="A71" s="4">
        <v>801</v>
      </c>
      <c r="B71" s="5"/>
      <c r="C71" s="6"/>
      <c r="D71" s="5" t="s">
        <v>58</v>
      </c>
      <c r="E71" s="20">
        <f>E72+E74</f>
        <v>30400</v>
      </c>
    </row>
    <row r="72" spans="1:5" ht="16.5" thickBot="1">
      <c r="A72" s="7"/>
      <c r="B72" s="9">
        <v>80104</v>
      </c>
      <c r="C72" s="27"/>
      <c r="D72" s="15" t="s">
        <v>59</v>
      </c>
      <c r="E72" s="18">
        <f>E73</f>
        <v>30400</v>
      </c>
    </row>
    <row r="73" spans="1:5" ht="16.5" thickBot="1">
      <c r="A73" s="7"/>
      <c r="B73" s="9"/>
      <c r="C73" s="27" t="s">
        <v>99</v>
      </c>
      <c r="D73" s="15" t="s">
        <v>60</v>
      </c>
      <c r="E73" s="18">
        <v>30400</v>
      </c>
    </row>
    <row r="74" spans="1:5" ht="16.5" thickBot="1">
      <c r="A74" s="7"/>
      <c r="B74" s="9">
        <v>80195</v>
      </c>
      <c r="C74" s="27"/>
      <c r="D74" s="15" t="s">
        <v>7</v>
      </c>
      <c r="E74" s="22">
        <f>E75</f>
        <v>0</v>
      </c>
    </row>
    <row r="75" spans="1:5" ht="32.25" thickBot="1">
      <c r="A75" s="11"/>
      <c r="B75" s="12"/>
      <c r="C75" s="28">
        <v>2030</v>
      </c>
      <c r="D75" s="14" t="s">
        <v>61</v>
      </c>
      <c r="E75" s="19"/>
    </row>
    <row r="76" spans="1:5" ht="16.5" thickBot="1">
      <c r="A76" s="4">
        <v>852</v>
      </c>
      <c r="B76" s="5"/>
      <c r="C76" s="6"/>
      <c r="D76" s="26" t="s">
        <v>62</v>
      </c>
      <c r="E76" s="142">
        <f>E77+E79+E81+E86+E88+E90</f>
        <v>1570613</v>
      </c>
    </row>
    <row r="77" spans="1:5" ht="32.25" thickBot="1">
      <c r="A77" s="7"/>
      <c r="B77" s="9">
        <v>85212</v>
      </c>
      <c r="C77" s="27"/>
      <c r="D77" s="15" t="s">
        <v>63</v>
      </c>
      <c r="E77" s="18">
        <f>E78</f>
        <v>1384000</v>
      </c>
    </row>
    <row r="78" spans="1:5" ht="37.5" customHeight="1" thickBot="1">
      <c r="A78" s="7"/>
      <c r="B78" s="9"/>
      <c r="C78" s="27">
        <v>2010</v>
      </c>
      <c r="D78" s="25" t="s">
        <v>17</v>
      </c>
      <c r="E78" s="18">
        <v>1384000</v>
      </c>
    </row>
    <row r="79" spans="1:5" ht="16.5" thickBot="1">
      <c r="A79" s="7"/>
      <c r="B79" s="9">
        <v>85213</v>
      </c>
      <c r="C79" s="27"/>
      <c r="D79" s="15" t="s">
        <v>64</v>
      </c>
      <c r="E79" s="18">
        <f>E80</f>
        <v>11800</v>
      </c>
    </row>
    <row r="80" spans="1:5" ht="35.25" customHeight="1" thickBot="1">
      <c r="A80" s="7"/>
      <c r="B80" s="9"/>
      <c r="C80" s="27">
        <v>2010</v>
      </c>
      <c r="D80" s="15" t="s">
        <v>17</v>
      </c>
      <c r="E80" s="18">
        <v>11800</v>
      </c>
    </row>
    <row r="81" spans="1:5" ht="21" customHeight="1" thickBot="1">
      <c r="A81" s="7"/>
      <c r="B81" s="9">
        <v>85214</v>
      </c>
      <c r="C81" s="27"/>
      <c r="D81" s="15" t="s">
        <v>65</v>
      </c>
      <c r="E81" s="18">
        <f>E82+E83</f>
        <v>84500</v>
      </c>
    </row>
    <row r="82" spans="1:5" ht="34.5" customHeight="1">
      <c r="A82" s="171"/>
      <c r="B82" s="171"/>
      <c r="C82" s="28">
        <v>2010</v>
      </c>
      <c r="D82" s="14" t="s">
        <v>17</v>
      </c>
      <c r="E82" s="19">
        <v>23700</v>
      </c>
    </row>
    <row r="83" spans="1:5" ht="31.5">
      <c r="A83" s="172"/>
      <c r="B83" s="172"/>
      <c r="C83" s="28">
        <v>2030</v>
      </c>
      <c r="D83" s="14" t="s">
        <v>61</v>
      </c>
      <c r="E83" s="19">
        <v>60800</v>
      </c>
    </row>
    <row r="84" spans="1:5" ht="15.75" hidden="1">
      <c r="A84" s="172"/>
      <c r="B84" s="172"/>
      <c r="C84" s="28"/>
      <c r="D84" s="13"/>
      <c r="E84" s="19"/>
    </row>
    <row r="85" spans="1:5" ht="15.75" hidden="1">
      <c r="A85" s="172"/>
      <c r="B85" s="172"/>
      <c r="C85" s="28"/>
      <c r="D85" s="13"/>
      <c r="E85" s="19"/>
    </row>
    <row r="86" spans="1:5" ht="15.75">
      <c r="A86" s="143"/>
      <c r="B86" s="144">
        <v>85219</v>
      </c>
      <c r="C86" s="145"/>
      <c r="D86" s="146" t="s">
        <v>66</v>
      </c>
      <c r="E86" s="147">
        <f>E87</f>
        <v>52800</v>
      </c>
    </row>
    <row r="87" spans="1:5" ht="37.5" customHeight="1" thickBot="1">
      <c r="A87" s="7"/>
      <c r="B87" s="9"/>
      <c r="C87" s="27">
        <v>2030</v>
      </c>
      <c r="D87" s="15" t="s">
        <v>17</v>
      </c>
      <c r="E87" s="18">
        <v>52800</v>
      </c>
    </row>
    <row r="88" spans="1:5" ht="16.5" thickBot="1">
      <c r="A88" s="7"/>
      <c r="B88" s="9">
        <v>85228</v>
      </c>
      <c r="C88" s="27"/>
      <c r="D88" s="15" t="s">
        <v>67</v>
      </c>
      <c r="E88" s="18">
        <f>E89</f>
        <v>4000</v>
      </c>
    </row>
    <row r="89" spans="1:5" ht="16.5" thickBot="1">
      <c r="A89" s="7"/>
      <c r="B89" s="9"/>
      <c r="C89" s="27" t="s">
        <v>100</v>
      </c>
      <c r="D89" s="15" t="s">
        <v>68</v>
      </c>
      <c r="E89" s="18">
        <v>4000</v>
      </c>
    </row>
    <row r="90" spans="1:5" ht="16.5" thickBot="1">
      <c r="A90" s="7"/>
      <c r="B90" s="9">
        <v>85295</v>
      </c>
      <c r="C90" s="27"/>
      <c r="D90" s="15" t="s">
        <v>69</v>
      </c>
      <c r="E90" s="18">
        <f>E91</f>
        <v>33513</v>
      </c>
    </row>
    <row r="91" spans="1:5" ht="37.5" customHeight="1" thickBot="1">
      <c r="A91" s="11"/>
      <c r="B91" s="12"/>
      <c r="C91" s="28">
        <v>2030</v>
      </c>
      <c r="D91" s="14" t="s">
        <v>17</v>
      </c>
      <c r="E91" s="19">
        <v>33513</v>
      </c>
    </row>
    <row r="92" spans="1:5" ht="16.5" thickBot="1">
      <c r="A92" s="4">
        <v>854</v>
      </c>
      <c r="B92" s="5"/>
      <c r="C92" s="6"/>
      <c r="D92" s="5" t="s">
        <v>70</v>
      </c>
      <c r="E92" s="23">
        <f>E93</f>
        <v>73800</v>
      </c>
    </row>
    <row r="93" spans="1:5" ht="16.5" thickBot="1">
      <c r="A93" s="7"/>
      <c r="B93" s="9">
        <v>85401</v>
      </c>
      <c r="C93" s="27"/>
      <c r="D93" s="15" t="s">
        <v>71</v>
      </c>
      <c r="E93" s="82">
        <v>73800</v>
      </c>
    </row>
    <row r="94" spans="1:5" ht="16.5" thickBot="1">
      <c r="A94" s="7"/>
      <c r="B94" s="9"/>
      <c r="C94" s="27" t="s">
        <v>100</v>
      </c>
      <c r="D94" s="15" t="s">
        <v>68</v>
      </c>
      <c r="E94" s="18">
        <v>73800</v>
      </c>
    </row>
    <row r="95" spans="1:5" ht="16.5" thickBot="1">
      <c r="A95" s="16">
        <v>900</v>
      </c>
      <c r="B95" s="17"/>
      <c r="C95" s="30"/>
      <c r="D95" s="17" t="s">
        <v>72</v>
      </c>
      <c r="E95" s="21">
        <f>E96++E98</f>
        <v>19856</v>
      </c>
    </row>
    <row r="96" spans="1:5" ht="16.5" thickBot="1">
      <c r="A96" s="7"/>
      <c r="B96" s="9">
        <v>90002</v>
      </c>
      <c r="C96" s="27"/>
      <c r="D96" s="15" t="s">
        <v>73</v>
      </c>
      <c r="E96" s="18">
        <f>E97</f>
        <v>19856</v>
      </c>
    </row>
    <row r="97" spans="1:5" ht="16.5" thickBot="1">
      <c r="A97" s="7"/>
      <c r="B97" s="9"/>
      <c r="C97" s="27" t="s">
        <v>99</v>
      </c>
      <c r="D97" s="15" t="s">
        <v>60</v>
      </c>
      <c r="E97" s="18">
        <v>19856</v>
      </c>
    </row>
    <row r="98" spans="1:5" ht="16.5" thickBot="1">
      <c r="A98" s="7"/>
      <c r="B98" s="9">
        <v>90095</v>
      </c>
      <c r="C98" s="27"/>
      <c r="D98" s="15" t="s">
        <v>7</v>
      </c>
      <c r="E98" s="18">
        <f>E99+E100+E101</f>
        <v>0</v>
      </c>
    </row>
    <row r="99" spans="1:5" ht="16.5" thickBot="1">
      <c r="A99" s="7"/>
      <c r="B99" s="9"/>
      <c r="C99" s="27"/>
      <c r="D99" s="15"/>
      <c r="E99" s="18"/>
    </row>
    <row r="100" spans="1:5" ht="16.5" thickBot="1">
      <c r="A100" s="7"/>
      <c r="B100" s="9"/>
      <c r="C100" s="27"/>
      <c r="D100" s="15"/>
      <c r="E100" s="18">
        <v>0</v>
      </c>
    </row>
    <row r="101" spans="1:5" ht="16.5" thickBot="1">
      <c r="A101" s="7"/>
      <c r="B101" s="9"/>
      <c r="C101" s="27"/>
      <c r="D101" s="15"/>
      <c r="E101" s="18">
        <v>0</v>
      </c>
    </row>
    <row r="102" spans="1:5" ht="16.5" thickBot="1">
      <c r="A102" s="16"/>
      <c r="B102" s="17"/>
      <c r="C102" s="17"/>
      <c r="D102" s="17" t="s">
        <v>74</v>
      </c>
      <c r="E102" s="21">
        <f>E6+E9+E14+E23+E26+E29+E58+E71+E76+E92+E95</f>
        <v>8159933</v>
      </c>
    </row>
    <row r="103" ht="15.75">
      <c r="A103" s="1"/>
    </row>
    <row r="104" ht="15.75">
      <c r="A104" s="1"/>
    </row>
  </sheetData>
  <mergeCells count="13">
    <mergeCell ref="A16:A20"/>
    <mergeCell ref="B16:B20"/>
    <mergeCell ref="A63:A64"/>
    <mergeCell ref="B63:B64"/>
    <mergeCell ref="E63:E64"/>
    <mergeCell ref="A67:A68"/>
    <mergeCell ref="B67:B68"/>
    <mergeCell ref="C67:C68"/>
    <mergeCell ref="E67:E68"/>
    <mergeCell ref="A82:A85"/>
    <mergeCell ref="B82:B85"/>
    <mergeCell ref="C63:C64"/>
    <mergeCell ref="D63:D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F4" sqref="F3:F4"/>
    </sheetView>
  </sheetViews>
  <sheetFormatPr defaultColWidth="9.00390625" defaultRowHeight="12.75"/>
  <cols>
    <col min="2" max="2" width="14.75390625" style="0" customWidth="1"/>
    <col min="3" max="3" width="13.375" style="0" customWidth="1"/>
    <col min="4" max="4" width="36.25390625" style="0" customWidth="1"/>
    <col min="5" max="5" width="18.25390625" style="0" customWidth="1"/>
    <col min="6" max="6" width="16.25390625" style="0" customWidth="1"/>
  </cols>
  <sheetData>
    <row r="1" ht="12.75">
      <c r="E1" t="s">
        <v>242</v>
      </c>
    </row>
    <row r="2" spans="1:5" s="139" customFormat="1" ht="63.75">
      <c r="A2" s="138"/>
      <c r="E2" s="139" t="s">
        <v>258</v>
      </c>
    </row>
    <row r="3" ht="18.75">
      <c r="A3" s="84" t="s">
        <v>161</v>
      </c>
    </row>
    <row r="4" spans="1:5" ht="18">
      <c r="A4" s="85" t="s">
        <v>162</v>
      </c>
      <c r="E4" s="83" t="s">
        <v>169</v>
      </c>
    </row>
    <row r="5" ht="13.5" thickBot="1">
      <c r="A5" s="86"/>
    </row>
    <row r="6" spans="1:6" ht="12.75">
      <c r="A6" s="98" t="s">
        <v>75</v>
      </c>
      <c r="B6" s="99" t="s">
        <v>76</v>
      </c>
      <c r="C6" s="99" t="s">
        <v>163</v>
      </c>
      <c r="D6" s="96"/>
      <c r="E6" s="96" t="s">
        <v>164</v>
      </c>
      <c r="F6" s="96" t="s">
        <v>165</v>
      </c>
    </row>
    <row r="7" spans="1:6" ht="12.75">
      <c r="A7" s="100">
        <v>750</v>
      </c>
      <c r="B7" s="100"/>
      <c r="C7" s="100"/>
      <c r="D7" s="101" t="s">
        <v>77</v>
      </c>
      <c r="E7" s="97"/>
      <c r="F7" s="97"/>
    </row>
    <row r="8" spans="1:6" ht="12.75">
      <c r="A8" s="100"/>
      <c r="B8" s="100">
        <v>75011</v>
      </c>
      <c r="C8" s="100"/>
      <c r="D8" s="101" t="s">
        <v>16</v>
      </c>
      <c r="E8" s="97"/>
      <c r="F8" s="97"/>
    </row>
    <row r="9" spans="1:6" ht="38.25">
      <c r="A9" s="100"/>
      <c r="B9" s="100"/>
      <c r="C9" s="100">
        <v>2010</v>
      </c>
      <c r="D9" s="92" t="s">
        <v>166</v>
      </c>
      <c r="E9" s="97">
        <v>44300</v>
      </c>
      <c r="F9" s="97"/>
    </row>
    <row r="10" spans="1:6" ht="12.75">
      <c r="A10" s="100"/>
      <c r="B10" s="100"/>
      <c r="C10" s="100">
        <v>4010</v>
      </c>
      <c r="D10" s="101" t="s">
        <v>175</v>
      </c>
      <c r="E10" s="97"/>
      <c r="F10" s="97">
        <v>36900</v>
      </c>
    </row>
    <row r="11" spans="1:6" ht="12.75">
      <c r="A11" s="100"/>
      <c r="B11" s="100"/>
      <c r="C11" s="100">
        <v>4110</v>
      </c>
      <c r="D11" s="101" t="s">
        <v>177</v>
      </c>
      <c r="E11" s="97"/>
      <c r="F11" s="97">
        <v>7400</v>
      </c>
    </row>
    <row r="12" spans="1:6" ht="12.75">
      <c r="A12" s="100">
        <v>751</v>
      </c>
      <c r="B12" s="100"/>
      <c r="C12" s="100"/>
      <c r="D12" s="101" t="s">
        <v>178</v>
      </c>
      <c r="E12" s="97"/>
      <c r="F12" s="97"/>
    </row>
    <row r="13" spans="1:6" ht="38.25">
      <c r="A13" s="100"/>
      <c r="B13" s="100">
        <v>75101</v>
      </c>
      <c r="C13" s="100"/>
      <c r="D13" s="101" t="s">
        <v>179</v>
      </c>
      <c r="E13" s="97"/>
      <c r="F13" s="97"/>
    </row>
    <row r="14" spans="1:6" ht="38.25">
      <c r="A14" s="100"/>
      <c r="B14" s="100"/>
      <c r="C14" s="100">
        <v>2010</v>
      </c>
      <c r="D14" s="92" t="s">
        <v>166</v>
      </c>
      <c r="E14" s="97">
        <v>770</v>
      </c>
      <c r="F14" s="97"/>
    </row>
    <row r="15" spans="1:6" ht="12.75">
      <c r="A15" s="100"/>
      <c r="B15" s="100"/>
      <c r="C15" s="100">
        <v>4300</v>
      </c>
      <c r="D15" s="101" t="s">
        <v>180</v>
      </c>
      <c r="E15" s="97"/>
      <c r="F15" s="97">
        <v>770</v>
      </c>
    </row>
    <row r="16" spans="1:6" ht="25.5">
      <c r="A16" s="100">
        <v>754</v>
      </c>
      <c r="B16" s="100"/>
      <c r="C16" s="100"/>
      <c r="D16" s="101" t="s">
        <v>23</v>
      </c>
      <c r="E16" s="97"/>
      <c r="F16" s="97"/>
    </row>
    <row r="17" spans="1:6" ht="12.75">
      <c r="A17" s="100"/>
      <c r="B17" s="100">
        <v>75414</v>
      </c>
      <c r="C17" s="100"/>
      <c r="D17" s="101" t="s">
        <v>24</v>
      </c>
      <c r="E17" s="97"/>
      <c r="F17" s="97"/>
    </row>
    <row r="18" spans="1:6" ht="38.25" customHeight="1">
      <c r="A18" s="100"/>
      <c r="B18" s="100"/>
      <c r="C18" s="100">
        <v>2010</v>
      </c>
      <c r="D18" s="92" t="s">
        <v>166</v>
      </c>
      <c r="E18" s="97">
        <v>400</v>
      </c>
      <c r="F18" s="97"/>
    </row>
    <row r="19" spans="1:6" ht="0.75" customHeight="1" hidden="1">
      <c r="A19" s="87"/>
      <c r="B19" s="88"/>
      <c r="C19" s="88"/>
      <c r="D19" s="94"/>
      <c r="E19" s="95"/>
      <c r="F19" s="95"/>
    </row>
    <row r="20" spans="1:6" ht="12.75" hidden="1">
      <c r="A20" s="87"/>
      <c r="B20" s="88"/>
      <c r="C20" s="88"/>
      <c r="D20" s="94"/>
      <c r="E20" s="95"/>
      <c r="F20" s="95"/>
    </row>
    <row r="21" spans="1:6" ht="12.75" hidden="1">
      <c r="A21" s="87"/>
      <c r="B21" s="88"/>
      <c r="C21" s="88"/>
      <c r="D21" s="94"/>
      <c r="E21" s="95"/>
      <c r="F21" s="95"/>
    </row>
    <row r="22" spans="1:6" ht="12.75" hidden="1">
      <c r="A22" s="87"/>
      <c r="B22" s="88"/>
      <c r="C22" s="88"/>
      <c r="D22" s="94"/>
      <c r="E22" s="95"/>
      <c r="F22" s="95"/>
    </row>
    <row r="23" spans="1:6" ht="12.75" hidden="1">
      <c r="A23" s="87"/>
      <c r="B23" s="88"/>
      <c r="C23" s="88"/>
      <c r="D23" s="94"/>
      <c r="E23" s="95"/>
      <c r="F23" s="95"/>
    </row>
    <row r="24" spans="1:6" ht="12.75">
      <c r="A24" s="87"/>
      <c r="B24" s="88"/>
      <c r="C24" s="88">
        <v>4300</v>
      </c>
      <c r="D24" s="88" t="s">
        <v>168</v>
      </c>
      <c r="E24" s="90"/>
      <c r="F24" s="90">
        <v>400</v>
      </c>
    </row>
    <row r="25" spans="1:6" ht="12" customHeight="1">
      <c r="A25" s="91">
        <v>852</v>
      </c>
      <c r="B25" s="91"/>
      <c r="C25" s="91"/>
      <c r="D25" s="92" t="s">
        <v>62</v>
      </c>
      <c r="E25" s="91"/>
      <c r="F25" s="91"/>
    </row>
    <row r="26" spans="1:6" ht="42.75" customHeight="1">
      <c r="A26" s="91"/>
      <c r="B26" s="91">
        <v>85212</v>
      </c>
      <c r="C26" s="91"/>
      <c r="D26" s="92" t="s">
        <v>172</v>
      </c>
      <c r="E26" s="91"/>
      <c r="F26" s="93"/>
    </row>
    <row r="27" spans="1:6" ht="12.75" hidden="1">
      <c r="A27" s="91"/>
      <c r="B27" s="91"/>
      <c r="C27" s="91"/>
      <c r="D27" s="92"/>
      <c r="E27" s="91"/>
      <c r="F27" s="93"/>
    </row>
    <row r="28" spans="1:6" ht="12.75" hidden="1">
      <c r="A28" s="91"/>
      <c r="B28" s="91"/>
      <c r="C28" s="91"/>
      <c r="D28" s="92"/>
      <c r="E28" s="91"/>
      <c r="F28" s="93"/>
    </row>
    <row r="29" spans="1:6" ht="38.25">
      <c r="A29" s="91"/>
      <c r="B29" s="91"/>
      <c r="C29" s="91">
        <v>2010</v>
      </c>
      <c r="D29" s="92" t="s">
        <v>166</v>
      </c>
      <c r="E29" s="93">
        <v>1384000</v>
      </c>
      <c r="F29" s="93"/>
    </row>
    <row r="30" spans="1:6" ht="12.75">
      <c r="A30" s="91"/>
      <c r="B30" s="91"/>
      <c r="C30" s="91">
        <v>3110</v>
      </c>
      <c r="D30" s="92" t="s">
        <v>170</v>
      </c>
      <c r="E30" s="93"/>
      <c r="F30" s="93">
        <v>1364000</v>
      </c>
    </row>
    <row r="31" spans="1:6" ht="12.75">
      <c r="A31" s="91"/>
      <c r="B31" s="91"/>
      <c r="C31" s="91">
        <v>4110</v>
      </c>
      <c r="D31" s="92" t="s">
        <v>167</v>
      </c>
      <c r="E31" s="93"/>
      <c r="F31" s="93">
        <v>20000</v>
      </c>
    </row>
    <row r="32" spans="1:6" ht="51">
      <c r="A32" s="91"/>
      <c r="B32" s="91">
        <v>85213</v>
      </c>
      <c r="C32" s="91"/>
      <c r="D32" s="92" t="s">
        <v>171</v>
      </c>
      <c r="E32" s="93"/>
      <c r="F32" s="93"/>
    </row>
    <row r="33" spans="1:6" ht="38.25">
      <c r="A33" s="91"/>
      <c r="B33" s="91"/>
      <c r="C33" s="91">
        <v>2010</v>
      </c>
      <c r="D33" s="92" t="s">
        <v>166</v>
      </c>
      <c r="E33" s="93">
        <v>11800</v>
      </c>
      <c r="F33" s="93"/>
    </row>
    <row r="34" spans="1:6" ht="51">
      <c r="A34" s="91"/>
      <c r="B34" s="91"/>
      <c r="C34" s="91">
        <v>4130</v>
      </c>
      <c r="D34" s="92" t="s">
        <v>171</v>
      </c>
      <c r="E34" s="93"/>
      <c r="F34" s="93">
        <v>11800</v>
      </c>
    </row>
    <row r="35" spans="1:6" ht="25.5">
      <c r="A35" s="91"/>
      <c r="B35" s="91">
        <v>85214</v>
      </c>
      <c r="C35" s="91"/>
      <c r="D35" s="92" t="s">
        <v>173</v>
      </c>
      <c r="E35" s="93"/>
      <c r="F35" s="93"/>
    </row>
    <row r="36" spans="1:6" ht="38.25">
      <c r="A36" s="91"/>
      <c r="B36" s="91"/>
      <c r="C36" s="91">
        <v>2010</v>
      </c>
      <c r="D36" s="92" t="s">
        <v>166</v>
      </c>
      <c r="E36" s="93">
        <v>23700</v>
      </c>
      <c r="F36" s="93"/>
    </row>
    <row r="37" spans="1:6" ht="25.5">
      <c r="A37" s="91"/>
      <c r="B37" s="91"/>
      <c r="C37" s="91">
        <v>2030</v>
      </c>
      <c r="D37" s="92" t="s">
        <v>174</v>
      </c>
      <c r="E37" s="93">
        <v>60800</v>
      </c>
      <c r="F37" s="93"/>
    </row>
    <row r="38" spans="1:6" ht="12.75">
      <c r="A38" s="91"/>
      <c r="B38" s="91"/>
      <c r="C38" s="91">
        <v>3110</v>
      </c>
      <c r="D38" s="92" t="s">
        <v>170</v>
      </c>
      <c r="E38" s="93"/>
      <c r="F38" s="93">
        <v>84500</v>
      </c>
    </row>
    <row r="39" spans="1:6" ht="12.75">
      <c r="A39" s="91"/>
      <c r="B39" s="91">
        <v>85219</v>
      </c>
      <c r="C39" s="91"/>
      <c r="D39" s="92" t="s">
        <v>66</v>
      </c>
      <c r="E39" s="93"/>
      <c r="F39" s="93"/>
    </row>
    <row r="40" spans="1:6" ht="25.5">
      <c r="A40" s="91"/>
      <c r="B40" s="91"/>
      <c r="C40" s="91">
        <v>2030</v>
      </c>
      <c r="D40" s="92" t="s">
        <v>174</v>
      </c>
      <c r="E40" s="93">
        <v>52800</v>
      </c>
      <c r="F40" s="93"/>
    </row>
    <row r="41" spans="1:6" ht="12.75">
      <c r="A41" s="91"/>
      <c r="B41" s="91"/>
      <c r="C41" s="91">
        <v>4010</v>
      </c>
      <c r="D41" s="92" t="s">
        <v>175</v>
      </c>
      <c r="E41" s="93"/>
      <c r="F41" s="93">
        <v>44000</v>
      </c>
    </row>
    <row r="42" spans="1:6" ht="12.75">
      <c r="A42" s="91"/>
      <c r="B42" s="91"/>
      <c r="C42" s="91">
        <v>4110</v>
      </c>
      <c r="D42" s="92" t="s">
        <v>167</v>
      </c>
      <c r="E42" s="93"/>
      <c r="F42" s="93">
        <v>7722</v>
      </c>
    </row>
    <row r="43" spans="1:6" ht="12.75">
      <c r="A43" s="91"/>
      <c r="B43" s="91"/>
      <c r="C43" s="91">
        <v>4120</v>
      </c>
      <c r="D43" s="92" t="s">
        <v>176</v>
      </c>
      <c r="E43" s="93"/>
      <c r="F43" s="93">
        <v>1078</v>
      </c>
    </row>
    <row r="44" spans="1:6" ht="12.75">
      <c r="A44" s="91"/>
      <c r="B44" s="91">
        <v>85295</v>
      </c>
      <c r="C44" s="91"/>
      <c r="D44" s="91" t="s">
        <v>7</v>
      </c>
      <c r="E44" s="93"/>
      <c r="F44" s="93"/>
    </row>
    <row r="45" spans="1:6" ht="25.5">
      <c r="A45" s="91"/>
      <c r="B45" s="91"/>
      <c r="C45" s="91">
        <v>2030</v>
      </c>
      <c r="D45" s="92" t="s">
        <v>174</v>
      </c>
      <c r="E45" s="93">
        <v>33513</v>
      </c>
      <c r="F45" s="93"/>
    </row>
    <row r="46" spans="1:6" ht="12.75">
      <c r="A46" s="91"/>
      <c r="B46" s="91"/>
      <c r="C46" s="91">
        <v>3110</v>
      </c>
      <c r="D46" s="92" t="s">
        <v>170</v>
      </c>
      <c r="E46" s="93"/>
      <c r="F46" s="93">
        <v>33513</v>
      </c>
    </row>
    <row r="47" spans="1:6" ht="12.75" hidden="1">
      <c r="A47" s="91"/>
      <c r="B47" s="91"/>
      <c r="C47" s="91"/>
      <c r="D47" s="91"/>
      <c r="E47" s="93"/>
      <c r="F47" s="93"/>
    </row>
    <row r="48" spans="1:6" ht="12" customHeight="1">
      <c r="A48" s="91"/>
      <c r="B48" s="91"/>
      <c r="C48" s="91"/>
      <c r="D48" s="91" t="s">
        <v>74</v>
      </c>
      <c r="E48" s="93">
        <f>SUM(E7:E47)</f>
        <v>1612083</v>
      </c>
      <c r="F48" s="93">
        <f>SUM(F10:F47)</f>
        <v>1612083</v>
      </c>
    </row>
    <row r="49" spans="5:6" ht="12.75" hidden="1">
      <c r="E49" s="89"/>
      <c r="F49" s="89"/>
    </row>
    <row r="50" spans="1:6" ht="15.75">
      <c r="A50" s="119" t="s">
        <v>208</v>
      </c>
      <c r="E50" s="89"/>
      <c r="F50" s="89"/>
    </row>
    <row r="51" ht="15.75">
      <c r="A51" s="119" t="s">
        <v>209</v>
      </c>
    </row>
    <row r="52" ht="15.75">
      <c r="A52" s="120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7" sqref="E17"/>
    </sheetView>
  </sheetViews>
  <sheetFormatPr defaultColWidth="9.00390625" defaultRowHeight="12.75"/>
  <cols>
    <col min="1" max="1" width="6.00390625" style="0" customWidth="1"/>
    <col min="2" max="2" width="35.375" style="0" customWidth="1"/>
    <col min="3" max="3" width="18.875" style="0" customWidth="1"/>
    <col min="4" max="4" width="17.00390625" style="0" customWidth="1"/>
    <col min="5" max="5" width="18.375" style="0" customWidth="1"/>
    <col min="6" max="6" width="18.75390625" style="0" customWidth="1"/>
  </cols>
  <sheetData>
    <row r="1" ht="12.75">
      <c r="E1" t="s">
        <v>244</v>
      </c>
    </row>
    <row r="2" spans="1:5" s="139" customFormat="1" ht="63.75">
      <c r="A2" s="138"/>
      <c r="E2" s="139" t="s">
        <v>259</v>
      </c>
    </row>
    <row r="3" spans="1:3" ht="20.25">
      <c r="A3" s="110" t="s">
        <v>181</v>
      </c>
      <c r="B3" s="110"/>
      <c r="C3" s="110"/>
    </row>
    <row r="4" ht="33.75" customHeight="1"/>
    <row r="5" spans="1:6" ht="27" customHeight="1">
      <c r="A5" s="102" t="s">
        <v>182</v>
      </c>
      <c r="B5" s="106" t="s">
        <v>183</v>
      </c>
      <c r="C5" s="103" t="s">
        <v>184</v>
      </c>
      <c r="D5" s="102" t="s">
        <v>186</v>
      </c>
      <c r="E5" s="182" t="s">
        <v>191</v>
      </c>
      <c r="F5" s="183"/>
    </row>
    <row r="6" spans="1:6" ht="25.5">
      <c r="A6" s="104"/>
      <c r="B6" s="107"/>
      <c r="C6" s="105"/>
      <c r="D6" s="107" t="s">
        <v>185</v>
      </c>
      <c r="E6" s="107" t="s">
        <v>187</v>
      </c>
      <c r="F6" s="109" t="s">
        <v>190</v>
      </c>
    </row>
    <row r="7" spans="1:6" ht="28.5" customHeight="1">
      <c r="A7" s="91">
        <v>1</v>
      </c>
      <c r="B7" s="108" t="s">
        <v>252</v>
      </c>
      <c r="C7" s="93">
        <v>663514</v>
      </c>
      <c r="D7" s="93">
        <f>663514</f>
        <v>663514</v>
      </c>
      <c r="E7" s="93">
        <v>238614</v>
      </c>
      <c r="F7" s="93">
        <v>424900</v>
      </c>
    </row>
    <row r="8" spans="1:6" ht="12.75">
      <c r="A8" s="91">
        <v>2</v>
      </c>
      <c r="B8" s="108" t="s">
        <v>256</v>
      </c>
      <c r="C8" s="93"/>
      <c r="D8" s="93">
        <f>E8+F8</f>
        <v>10000</v>
      </c>
      <c r="E8" s="93">
        <v>10000</v>
      </c>
      <c r="F8" s="93"/>
    </row>
    <row r="9" spans="1:6" ht="12.75" hidden="1">
      <c r="A9" s="91"/>
      <c r="B9" s="108"/>
      <c r="C9" s="93"/>
      <c r="D9" s="93"/>
      <c r="E9" s="93"/>
      <c r="F9" s="93"/>
    </row>
    <row r="10" spans="1:6" ht="12.75" hidden="1">
      <c r="A10" s="91"/>
      <c r="B10" s="108"/>
      <c r="C10" s="93"/>
      <c r="D10" s="93"/>
      <c r="E10" s="93"/>
      <c r="F10" s="93"/>
    </row>
    <row r="11" spans="1:6" ht="12.75" hidden="1">
      <c r="A11" s="91"/>
      <c r="B11" s="108"/>
      <c r="C11" s="93"/>
      <c r="D11" s="93"/>
      <c r="E11" s="93"/>
      <c r="F11" s="93"/>
    </row>
    <row r="12" spans="1:6" ht="25.5">
      <c r="A12" s="91">
        <v>3</v>
      </c>
      <c r="B12" s="108" t="s">
        <v>249</v>
      </c>
      <c r="C12" s="93">
        <v>646425</v>
      </c>
      <c r="D12" s="93">
        <f>E12+F12</f>
        <v>400000</v>
      </c>
      <c r="E12" s="93">
        <v>20000</v>
      </c>
      <c r="F12" s="93">
        <v>380000</v>
      </c>
    </row>
    <row r="13" spans="1:6" ht="12.75">
      <c r="A13" s="91">
        <v>4</v>
      </c>
      <c r="B13" s="108" t="s">
        <v>188</v>
      </c>
      <c r="C13" s="93">
        <v>1847500</v>
      </c>
      <c r="D13" s="93">
        <f>E13+F13</f>
        <v>250000</v>
      </c>
      <c r="E13" s="93"/>
      <c r="F13" s="93">
        <v>250000</v>
      </c>
    </row>
    <row r="14" spans="1:6" ht="12.75">
      <c r="A14" s="91">
        <v>5</v>
      </c>
      <c r="B14" s="108" t="s">
        <v>248</v>
      </c>
      <c r="C14" s="93"/>
      <c r="D14" s="93">
        <v>25000</v>
      </c>
      <c r="E14" s="93">
        <v>25000</v>
      </c>
      <c r="F14" s="93"/>
    </row>
    <row r="15" spans="1:6" ht="12.75">
      <c r="A15" s="91">
        <v>6</v>
      </c>
      <c r="B15" s="108" t="s">
        <v>266</v>
      </c>
      <c r="C15" s="93"/>
      <c r="D15" s="93">
        <v>35000</v>
      </c>
      <c r="E15" s="93">
        <v>35000</v>
      </c>
      <c r="F15" s="93"/>
    </row>
    <row r="16" spans="1:6" ht="12.75">
      <c r="A16" s="111"/>
      <c r="B16" s="112" t="s">
        <v>189</v>
      </c>
      <c r="C16" s="113">
        <f>SUM(C7:C13)</f>
        <v>3157439</v>
      </c>
      <c r="D16" s="93">
        <f>E16+F16</f>
        <v>1383514</v>
      </c>
      <c r="E16" s="113">
        <f>SUM(E7:E15)</f>
        <v>328614</v>
      </c>
      <c r="F16" s="113">
        <f>SUM(F7:F13)</f>
        <v>1054900</v>
      </c>
    </row>
    <row r="19" spans="4:5" ht="12.75">
      <c r="D19" s="129"/>
      <c r="E19" s="130"/>
    </row>
    <row r="20" spans="4:5" ht="12.75">
      <c r="D20" s="130"/>
      <c r="E20" s="129"/>
    </row>
  </sheetData>
  <mergeCells count="1"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D4" sqref="D4"/>
    </sheetView>
  </sheetViews>
  <sheetFormatPr defaultColWidth="9.00390625" defaultRowHeight="12.75"/>
  <cols>
    <col min="2" max="2" width="27.75390625" style="0" customWidth="1"/>
    <col min="3" max="3" width="17.125" style="0" customWidth="1"/>
    <col min="4" max="4" width="21.875" style="0" customWidth="1"/>
    <col min="5" max="5" width="19.625" style="0" customWidth="1"/>
  </cols>
  <sheetData>
    <row r="2" spans="1:4" s="139" customFormat="1" ht="15.75">
      <c r="A2" s="138"/>
      <c r="D2" t="s">
        <v>246</v>
      </c>
    </row>
    <row r="3" ht="63.75">
      <c r="D3" s="139" t="s">
        <v>260</v>
      </c>
    </row>
    <row r="6" ht="12.75">
      <c r="A6" t="s">
        <v>192</v>
      </c>
    </row>
    <row r="8" spans="1:4" ht="29.25" customHeight="1">
      <c r="A8" s="91"/>
      <c r="B8" s="91"/>
      <c r="C8" s="114" t="s">
        <v>195</v>
      </c>
      <c r="D8" s="114" t="s">
        <v>196</v>
      </c>
    </row>
    <row r="9" spans="1:4" ht="25.5">
      <c r="A9" s="91">
        <v>992</v>
      </c>
      <c r="B9" s="108" t="s">
        <v>193</v>
      </c>
      <c r="C9" s="93"/>
      <c r="D9" s="93">
        <v>260000</v>
      </c>
    </row>
    <row r="10" spans="1:4" ht="38.25">
      <c r="A10" s="91">
        <v>952</v>
      </c>
      <c r="B10" s="108" t="s">
        <v>194</v>
      </c>
      <c r="C10" s="93">
        <v>1054900</v>
      </c>
      <c r="D10" s="93"/>
    </row>
    <row r="11" spans="1:4" ht="12.75">
      <c r="A11" s="91"/>
      <c r="B11" s="108"/>
      <c r="C11" s="93"/>
      <c r="D11" s="93"/>
    </row>
    <row r="12" spans="1:4" ht="12.75">
      <c r="A12" s="91"/>
      <c r="B12" s="108"/>
      <c r="C12" s="93"/>
      <c r="D12" s="93"/>
    </row>
    <row r="13" spans="1:4" ht="12.75">
      <c r="A13" s="91"/>
      <c r="B13" s="108"/>
      <c r="C13" s="93"/>
      <c r="D13" s="93"/>
    </row>
    <row r="16" spans="2:3" ht="12.75">
      <c r="B16" t="s">
        <v>203</v>
      </c>
      <c r="C16" s="89">
        <v>83400</v>
      </c>
    </row>
    <row r="17" spans="2:3" ht="12.75">
      <c r="B17" t="s">
        <v>202</v>
      </c>
      <c r="C17" s="89">
        <v>45600</v>
      </c>
    </row>
    <row r="18" spans="2:3" ht="12.75">
      <c r="B18" t="s">
        <v>204</v>
      </c>
      <c r="C18" s="89">
        <v>67500</v>
      </c>
    </row>
    <row r="19" spans="2:3" ht="12.75">
      <c r="B19" t="s">
        <v>205</v>
      </c>
      <c r="C19" s="89">
        <v>33000</v>
      </c>
    </row>
    <row r="20" spans="2:3" ht="12.75">
      <c r="B20" t="s">
        <v>207</v>
      </c>
      <c r="C20" s="89">
        <v>24000</v>
      </c>
    </row>
    <row r="21" spans="2:3" ht="12.75">
      <c r="B21" t="s">
        <v>206</v>
      </c>
      <c r="C21" s="89">
        <v>6000</v>
      </c>
    </row>
    <row r="22" ht="12.75">
      <c r="C22" s="89"/>
    </row>
    <row r="23" spans="2:3" ht="12.75">
      <c r="B23" t="s">
        <v>74</v>
      </c>
      <c r="C23" s="89">
        <f>SUM(C16:C21)</f>
        <v>259500</v>
      </c>
    </row>
    <row r="24" ht="12.75">
      <c r="C24" s="8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E4" sqref="E4"/>
    </sheetView>
  </sheetViews>
  <sheetFormatPr defaultColWidth="9.00390625" defaultRowHeight="12.75"/>
  <cols>
    <col min="1" max="1" width="6.25390625" style="0" customWidth="1"/>
    <col min="5" max="5" width="38.125" style="0" customWidth="1"/>
    <col min="6" max="6" width="15.75390625" style="0" customWidth="1"/>
  </cols>
  <sheetData>
    <row r="1" ht="12.75">
      <c r="E1" t="s">
        <v>245</v>
      </c>
    </row>
    <row r="2" spans="1:5" s="139" customFormat="1" ht="38.25">
      <c r="A2" s="138"/>
      <c r="E2" s="139" t="s">
        <v>265</v>
      </c>
    </row>
    <row r="5" ht="12.75">
      <c r="A5" s="86" t="s">
        <v>215</v>
      </c>
    </row>
    <row r="6" ht="20.25">
      <c r="A6" s="132" t="s">
        <v>238</v>
      </c>
    </row>
    <row r="7" ht="20.25">
      <c r="A7" s="132" t="s">
        <v>237</v>
      </c>
    </row>
    <row r="8" ht="20.25">
      <c r="A8" s="132"/>
    </row>
    <row r="9" ht="18.75">
      <c r="A9" s="133" t="s">
        <v>216</v>
      </c>
    </row>
    <row r="10" ht="18.75">
      <c r="A10" s="133" t="s">
        <v>217</v>
      </c>
    </row>
    <row r="11" ht="18.75">
      <c r="A11" s="133" t="s">
        <v>218</v>
      </c>
    </row>
    <row r="12" ht="18.75">
      <c r="A12" s="133" t="s">
        <v>219</v>
      </c>
    </row>
    <row r="13" ht="18.75">
      <c r="A13" s="133" t="s">
        <v>240</v>
      </c>
    </row>
    <row r="14" ht="18.75">
      <c r="A14" s="133" t="s">
        <v>239</v>
      </c>
    </row>
    <row r="15" ht="19.5" thickBot="1">
      <c r="A15" s="133"/>
    </row>
    <row r="16" spans="1:6" ht="16.5" thickBot="1">
      <c r="A16" s="134" t="s">
        <v>220</v>
      </c>
      <c r="B16" s="135" t="s">
        <v>1</v>
      </c>
      <c r="C16" s="135" t="s">
        <v>2</v>
      </c>
      <c r="D16" s="135" t="s">
        <v>163</v>
      </c>
      <c r="E16" s="135" t="s">
        <v>221</v>
      </c>
      <c r="F16" s="135" t="s">
        <v>222</v>
      </c>
    </row>
    <row r="17" spans="1:6" ht="16.5" thickBot="1">
      <c r="A17" s="136" t="s">
        <v>223</v>
      </c>
      <c r="B17" s="15"/>
      <c r="C17" s="15"/>
      <c r="D17" s="15"/>
      <c r="E17" s="141" t="s">
        <v>224</v>
      </c>
      <c r="F17" s="137">
        <v>10000</v>
      </c>
    </row>
    <row r="18" spans="1:6" ht="32.25" thickBot="1">
      <c r="A18" s="131"/>
      <c r="B18" s="15">
        <v>900</v>
      </c>
      <c r="C18" s="15"/>
      <c r="D18" s="15"/>
      <c r="E18" s="15" t="s">
        <v>72</v>
      </c>
      <c r="F18" s="137">
        <v>10000</v>
      </c>
    </row>
    <row r="19" spans="1:6" ht="32.25" thickBot="1">
      <c r="A19" s="131"/>
      <c r="B19" s="15"/>
      <c r="C19" s="15">
        <v>90011</v>
      </c>
      <c r="D19" s="15"/>
      <c r="E19" s="15" t="s">
        <v>225</v>
      </c>
      <c r="F19" s="137">
        <v>10000</v>
      </c>
    </row>
    <row r="20" spans="1:6" ht="15.75">
      <c r="A20" s="175"/>
      <c r="B20" s="175"/>
      <c r="C20" s="175"/>
      <c r="D20" s="175" t="s">
        <v>99</v>
      </c>
      <c r="E20" s="14" t="s">
        <v>60</v>
      </c>
      <c r="F20" s="184">
        <v>10000</v>
      </c>
    </row>
    <row r="21" spans="1:6" ht="48" thickBot="1">
      <c r="A21" s="176"/>
      <c r="B21" s="176"/>
      <c r="C21" s="176"/>
      <c r="D21" s="176"/>
      <c r="E21" s="15" t="s">
        <v>226</v>
      </c>
      <c r="F21" s="166"/>
    </row>
    <row r="22" spans="1:6" ht="15.75">
      <c r="A22" s="175"/>
      <c r="B22" s="175"/>
      <c r="C22" s="175"/>
      <c r="D22" s="175" t="s">
        <v>97</v>
      </c>
      <c r="E22" s="14" t="s">
        <v>227</v>
      </c>
      <c r="F22" s="184"/>
    </row>
    <row r="23" spans="1:6" ht="32.25" thickBot="1">
      <c r="A23" s="176"/>
      <c r="B23" s="176"/>
      <c r="C23" s="176"/>
      <c r="D23" s="176"/>
      <c r="E23" s="15" t="s">
        <v>228</v>
      </c>
      <c r="F23" s="166"/>
    </row>
    <row r="24" spans="1:6" ht="16.5" thickBot="1">
      <c r="A24" s="136" t="s">
        <v>229</v>
      </c>
      <c r="B24" s="15"/>
      <c r="C24" s="15"/>
      <c r="D24" s="15"/>
      <c r="E24" s="141" t="s">
        <v>230</v>
      </c>
      <c r="F24" s="137">
        <v>10000</v>
      </c>
    </row>
    <row r="25" spans="1:6" ht="32.25" thickBot="1">
      <c r="A25" s="131"/>
      <c r="B25" s="15">
        <v>900</v>
      </c>
      <c r="C25" s="15"/>
      <c r="D25" s="15"/>
      <c r="E25" s="15" t="s">
        <v>72</v>
      </c>
      <c r="F25" s="137">
        <v>10000</v>
      </c>
    </row>
    <row r="26" spans="1:6" ht="32.25" thickBot="1">
      <c r="A26" s="131"/>
      <c r="B26" s="15"/>
      <c r="C26" s="15">
        <v>90011</v>
      </c>
      <c r="D26" s="15"/>
      <c r="E26" s="15" t="s">
        <v>225</v>
      </c>
      <c r="F26" s="137">
        <v>10000</v>
      </c>
    </row>
    <row r="27" spans="1:6" ht="21" customHeight="1">
      <c r="A27" s="175"/>
      <c r="B27" s="175"/>
      <c r="C27" s="175"/>
      <c r="D27" s="168">
        <v>4210</v>
      </c>
      <c r="E27" s="14" t="s">
        <v>231</v>
      </c>
      <c r="F27" s="140">
        <v>3000</v>
      </c>
    </row>
    <row r="28" spans="1:6" ht="21" customHeight="1">
      <c r="A28" s="167"/>
      <c r="B28" s="167"/>
      <c r="C28" s="167"/>
      <c r="D28" s="169"/>
      <c r="E28" s="14" t="s">
        <v>232</v>
      </c>
      <c r="F28" s="140"/>
    </row>
    <row r="29" spans="1:6" ht="16.5" thickBot="1">
      <c r="A29" s="176"/>
      <c r="B29" s="176"/>
      <c r="C29" s="176"/>
      <c r="D29" s="170"/>
      <c r="E29" s="8"/>
      <c r="F29" s="137"/>
    </row>
    <row r="30" spans="1:6" ht="15.75">
      <c r="A30" s="175"/>
      <c r="B30" s="175"/>
      <c r="C30" s="175"/>
      <c r="D30" s="175" t="s">
        <v>233</v>
      </c>
      <c r="E30" s="14" t="s">
        <v>168</v>
      </c>
      <c r="F30" s="184">
        <v>7000</v>
      </c>
    </row>
    <row r="31" spans="1:6" ht="15.75">
      <c r="A31" s="167"/>
      <c r="B31" s="167"/>
      <c r="C31" s="167"/>
      <c r="D31" s="167"/>
      <c r="E31" s="14" t="s">
        <v>234</v>
      </c>
      <c r="F31" s="165"/>
    </row>
    <row r="32" spans="1:6" ht="15.75">
      <c r="A32" s="167"/>
      <c r="B32" s="167"/>
      <c r="C32" s="167"/>
      <c r="D32" s="167"/>
      <c r="E32" s="14" t="s">
        <v>235</v>
      </c>
      <c r="F32" s="165"/>
    </row>
    <row r="33" spans="1:6" ht="16.5" thickBot="1">
      <c r="A33" s="176"/>
      <c r="B33" s="176"/>
      <c r="C33" s="176"/>
      <c r="D33" s="176"/>
      <c r="E33" s="15" t="s">
        <v>236</v>
      </c>
      <c r="F33" s="166"/>
    </row>
    <row r="34" ht="18.75">
      <c r="A34" s="133"/>
    </row>
    <row r="35" ht="18.75">
      <c r="A35" s="133"/>
    </row>
    <row r="36" ht="18.75">
      <c r="A36" s="133"/>
    </row>
    <row r="37" ht="18.75">
      <c r="A37" s="133"/>
    </row>
    <row r="38" ht="18.75">
      <c r="A38" s="133"/>
    </row>
    <row r="39" ht="18.75">
      <c r="A39" s="133"/>
    </row>
    <row r="40" ht="18.75">
      <c r="A40" s="133"/>
    </row>
    <row r="41" ht="18.75">
      <c r="A41" s="133"/>
    </row>
    <row r="42" ht="18.75">
      <c r="A42" s="133"/>
    </row>
    <row r="43" ht="18.75">
      <c r="A43" s="133"/>
    </row>
    <row r="44" ht="18.75">
      <c r="A44" s="133"/>
    </row>
    <row r="45" ht="18.75">
      <c r="A45" s="133"/>
    </row>
  </sheetData>
  <mergeCells count="19">
    <mergeCell ref="F20:F21"/>
    <mergeCell ref="A22:A23"/>
    <mergeCell ref="B22:B23"/>
    <mergeCell ref="C22:C23"/>
    <mergeCell ref="D22:D23"/>
    <mergeCell ref="F22:F23"/>
    <mergeCell ref="A20:A21"/>
    <mergeCell ref="B20:B21"/>
    <mergeCell ref="C20:C21"/>
    <mergeCell ref="D20:D21"/>
    <mergeCell ref="A27:A29"/>
    <mergeCell ref="B27:B29"/>
    <mergeCell ref="C27:C29"/>
    <mergeCell ref="D27:D29"/>
    <mergeCell ref="F30:F33"/>
    <mergeCell ref="A30:A33"/>
    <mergeCell ref="B30:B33"/>
    <mergeCell ref="C30:C33"/>
    <mergeCell ref="D30:D3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66">
      <selection activeCell="C85" sqref="C85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40.625" style="0" customWidth="1"/>
    <col min="4" max="4" width="16.75390625" style="0" customWidth="1"/>
    <col min="5" max="5" width="16.125" style="0" customWidth="1"/>
    <col min="6" max="6" width="13.875" style="0" customWidth="1"/>
    <col min="7" max="7" width="13.00390625" style="0" customWidth="1"/>
    <col min="8" max="8" width="16.875" style="0" customWidth="1"/>
  </cols>
  <sheetData>
    <row r="1" ht="12.75">
      <c r="H1" t="s">
        <v>243</v>
      </c>
    </row>
    <row r="2" spans="1:8" s="139" customFormat="1" ht="63.75">
      <c r="A2" s="138"/>
      <c r="H2" s="139" t="s">
        <v>261</v>
      </c>
    </row>
    <row r="3" spans="1:3" ht="20.25">
      <c r="A3" s="31"/>
      <c r="C3" s="83" t="s">
        <v>156</v>
      </c>
    </row>
    <row r="4" ht="18">
      <c r="A4" s="32"/>
    </row>
    <row r="5" ht="18.75" thickBot="1">
      <c r="A5" s="32"/>
    </row>
    <row r="6" spans="1:8" ht="12.75" customHeight="1">
      <c r="A6" s="185" t="s">
        <v>75</v>
      </c>
      <c r="B6" s="187" t="s">
        <v>76</v>
      </c>
      <c r="C6" s="185" t="s">
        <v>102</v>
      </c>
      <c r="D6" s="185" t="s">
        <v>103</v>
      </c>
      <c r="E6" s="36" t="s">
        <v>104</v>
      </c>
      <c r="F6" s="185" t="s">
        <v>106</v>
      </c>
      <c r="G6" s="185" t="s">
        <v>107</v>
      </c>
      <c r="H6" s="185" t="s">
        <v>108</v>
      </c>
    </row>
    <row r="7" spans="1:8" ht="12.75">
      <c r="A7" s="186"/>
      <c r="B7" s="188"/>
      <c r="C7" s="186"/>
      <c r="D7" s="186"/>
      <c r="E7" s="37" t="s">
        <v>105</v>
      </c>
      <c r="F7" s="186"/>
      <c r="G7" s="186"/>
      <c r="H7" s="186"/>
    </row>
    <row r="8" spans="1:8" ht="13.5" thickBot="1">
      <c r="A8" s="38"/>
      <c r="B8" s="39"/>
      <c r="C8" s="40"/>
      <c r="D8" s="189"/>
      <c r="E8" s="37" t="s">
        <v>109</v>
      </c>
      <c r="F8" s="39"/>
      <c r="G8" s="35" t="s">
        <v>110</v>
      </c>
      <c r="H8" s="41"/>
    </row>
    <row r="9" spans="1:8" ht="13.5" thickBot="1">
      <c r="A9" s="42" t="s">
        <v>157</v>
      </c>
      <c r="B9" s="43"/>
      <c r="C9" s="44" t="s">
        <v>111</v>
      </c>
      <c r="D9" s="59">
        <f>SUM(D10:D13)</f>
        <v>20000</v>
      </c>
      <c r="E9" s="60"/>
      <c r="F9" s="60"/>
      <c r="G9" s="60"/>
      <c r="H9" s="61"/>
    </row>
    <row r="10" spans="1:8" ht="12.75">
      <c r="A10" s="190"/>
      <c r="B10" s="190" t="s">
        <v>158</v>
      </c>
      <c r="C10" s="185" t="s">
        <v>69</v>
      </c>
      <c r="D10" s="192">
        <v>14000</v>
      </c>
      <c r="E10" s="192"/>
      <c r="F10" s="192"/>
      <c r="G10" s="192"/>
      <c r="H10" s="192"/>
    </row>
    <row r="11" spans="1:8" ht="1.5" customHeight="1" thickBot="1">
      <c r="A11" s="191"/>
      <c r="B11" s="191"/>
      <c r="C11" s="189"/>
      <c r="D11" s="193"/>
      <c r="E11" s="193"/>
      <c r="F11" s="193"/>
      <c r="G11" s="193"/>
      <c r="H11" s="193"/>
    </row>
    <row r="12" spans="1:8" ht="13.5" thickBot="1">
      <c r="A12" s="47"/>
      <c r="B12" s="48" t="s">
        <v>159</v>
      </c>
      <c r="C12" s="45" t="s">
        <v>112</v>
      </c>
      <c r="D12" s="63">
        <v>6000</v>
      </c>
      <c r="E12" s="64"/>
      <c r="F12" s="64"/>
      <c r="G12" s="65"/>
      <c r="H12" s="63"/>
    </row>
    <row r="13" spans="1:8" ht="12.75">
      <c r="A13" s="190"/>
      <c r="B13" s="190"/>
      <c r="C13" s="185" t="s">
        <v>113</v>
      </c>
      <c r="D13" s="192"/>
      <c r="E13" s="192"/>
      <c r="F13" s="192"/>
      <c r="G13" s="192"/>
      <c r="H13" s="192"/>
    </row>
    <row r="14" spans="1:8" ht="0.75" customHeight="1" thickBot="1">
      <c r="A14" s="191"/>
      <c r="B14" s="191"/>
      <c r="C14" s="189"/>
      <c r="D14" s="193"/>
      <c r="E14" s="193"/>
      <c r="F14" s="193"/>
      <c r="G14" s="193"/>
      <c r="H14" s="193"/>
    </row>
    <row r="15" spans="1:8" ht="13.5" thickBot="1">
      <c r="A15" s="42" t="s">
        <v>79</v>
      </c>
      <c r="B15" s="43"/>
      <c r="C15" s="44" t="s">
        <v>6</v>
      </c>
      <c r="D15" s="59">
        <f>D16</f>
        <v>500</v>
      </c>
      <c r="E15" s="60"/>
      <c r="F15" s="60"/>
      <c r="G15" s="66"/>
      <c r="H15" s="59"/>
    </row>
    <row r="16" spans="1:8" ht="13.5" thickBot="1">
      <c r="A16" s="38"/>
      <c r="B16" s="41" t="s">
        <v>80</v>
      </c>
      <c r="C16" s="33" t="s">
        <v>114</v>
      </c>
      <c r="D16" s="67">
        <v>500</v>
      </c>
      <c r="E16" s="68"/>
      <c r="F16" s="68"/>
      <c r="G16" s="69"/>
      <c r="H16" s="67"/>
    </row>
    <row r="17" spans="1:8" ht="26.25" thickBot="1">
      <c r="A17" s="42">
        <v>400</v>
      </c>
      <c r="B17" s="43"/>
      <c r="C17" s="44" t="s">
        <v>115</v>
      </c>
      <c r="D17" s="59">
        <f>D18+D19</f>
        <v>662000</v>
      </c>
      <c r="E17" s="60"/>
      <c r="F17" s="60"/>
      <c r="G17" s="66"/>
      <c r="H17" s="59">
        <f>H18</f>
        <v>650000</v>
      </c>
    </row>
    <row r="18" spans="1:8" ht="39" thickBot="1">
      <c r="A18" s="49"/>
      <c r="B18" s="50">
        <v>40002</v>
      </c>
      <c r="C18" s="51" t="s">
        <v>212</v>
      </c>
      <c r="D18" s="70">
        <v>650000</v>
      </c>
      <c r="E18" s="71"/>
      <c r="F18" s="71"/>
      <c r="G18" s="72"/>
      <c r="H18" s="70">
        <v>650000</v>
      </c>
    </row>
    <row r="19" spans="1:8" ht="13.5" thickBot="1">
      <c r="A19" s="49"/>
      <c r="B19" s="50">
        <v>40004</v>
      </c>
      <c r="C19" s="51" t="s">
        <v>214</v>
      </c>
      <c r="D19" s="70">
        <v>12000</v>
      </c>
      <c r="E19" s="71"/>
      <c r="F19" s="71"/>
      <c r="G19" s="72"/>
      <c r="H19" s="70"/>
    </row>
    <row r="20" spans="1:8" ht="13.5" thickBot="1">
      <c r="A20" s="52">
        <v>600</v>
      </c>
      <c r="B20" s="53"/>
      <c r="C20" s="54" t="s">
        <v>116</v>
      </c>
      <c r="D20" s="73">
        <f>D21</f>
        <v>74881</v>
      </c>
      <c r="E20" s="74"/>
      <c r="F20" s="74"/>
      <c r="G20" s="75"/>
      <c r="H20" s="73">
        <f>H21</f>
        <v>0</v>
      </c>
    </row>
    <row r="21" spans="1:8" ht="12.75">
      <c r="A21" s="190"/>
      <c r="B21" s="190">
        <v>60016</v>
      </c>
      <c r="C21" s="185" t="s">
        <v>117</v>
      </c>
      <c r="D21" s="192">
        <v>74881</v>
      </c>
      <c r="E21" s="192"/>
      <c r="F21" s="192"/>
      <c r="G21" s="192"/>
      <c r="H21" s="192"/>
    </row>
    <row r="22" spans="1:8" ht="13.5" thickBot="1">
      <c r="A22" s="191"/>
      <c r="B22" s="191"/>
      <c r="C22" s="189"/>
      <c r="D22" s="193"/>
      <c r="E22" s="193"/>
      <c r="F22" s="193"/>
      <c r="G22" s="193"/>
      <c r="H22" s="193"/>
    </row>
    <row r="23" spans="1:8" ht="13.5" thickBot="1">
      <c r="A23" s="42">
        <v>700</v>
      </c>
      <c r="B23" s="43"/>
      <c r="C23" s="44" t="s">
        <v>9</v>
      </c>
      <c r="D23" s="59">
        <f>SUM(D24:D27)</f>
        <v>698514</v>
      </c>
      <c r="E23" s="60"/>
      <c r="F23" s="60"/>
      <c r="G23" s="66"/>
      <c r="H23" s="59">
        <f>H24</f>
        <v>663514</v>
      </c>
    </row>
    <row r="24" spans="1:8" ht="12.75">
      <c r="A24" s="190"/>
      <c r="B24" s="190">
        <v>70095</v>
      </c>
      <c r="C24" s="33" t="s">
        <v>118</v>
      </c>
      <c r="D24" s="192">
        <v>678514</v>
      </c>
      <c r="E24" s="192"/>
      <c r="F24" s="192"/>
      <c r="G24" s="192"/>
      <c r="H24" s="192">
        <v>663514</v>
      </c>
    </row>
    <row r="25" spans="1:8" ht="12.75">
      <c r="A25" s="194"/>
      <c r="B25" s="194"/>
      <c r="C25" s="33" t="s">
        <v>200</v>
      </c>
      <c r="D25" s="195"/>
      <c r="E25" s="195"/>
      <c r="F25" s="195"/>
      <c r="G25" s="195"/>
      <c r="H25" s="195"/>
    </row>
    <row r="26" spans="1:8" ht="26.25" thickBot="1">
      <c r="A26" s="191"/>
      <c r="B26" s="191"/>
      <c r="C26" s="45" t="s">
        <v>257</v>
      </c>
      <c r="D26" s="193"/>
      <c r="E26" s="193"/>
      <c r="F26" s="193"/>
      <c r="G26" s="193"/>
      <c r="H26" s="193"/>
    </row>
    <row r="27" spans="1:8" ht="13.5" thickBot="1">
      <c r="A27" s="38"/>
      <c r="B27" s="41">
        <v>70005</v>
      </c>
      <c r="C27" s="33" t="s">
        <v>119</v>
      </c>
      <c r="D27" s="67">
        <v>20000</v>
      </c>
      <c r="E27" s="68"/>
      <c r="F27" s="68"/>
      <c r="G27" s="69"/>
      <c r="H27" s="67"/>
    </row>
    <row r="28" spans="1:8" ht="13.5" thickBot="1">
      <c r="A28" s="42">
        <v>710</v>
      </c>
      <c r="B28" s="43"/>
      <c r="C28" s="44" t="s">
        <v>120</v>
      </c>
      <c r="D28" s="59">
        <f>SUM(D29:D30)</f>
        <v>50000</v>
      </c>
      <c r="E28" s="60"/>
      <c r="F28" s="60"/>
      <c r="G28" s="66"/>
      <c r="H28" s="59"/>
    </row>
    <row r="29" spans="1:8" ht="13.5" hidden="1" thickBot="1">
      <c r="A29" s="38"/>
      <c r="B29" s="41"/>
      <c r="C29" s="33"/>
      <c r="D29" s="67"/>
      <c r="E29" s="68"/>
      <c r="F29" s="68"/>
      <c r="G29" s="69"/>
      <c r="H29" s="67"/>
    </row>
    <row r="30" spans="1:8" ht="13.5" thickBot="1">
      <c r="A30" s="46"/>
      <c r="B30" s="55">
        <v>71014</v>
      </c>
      <c r="C30" s="34" t="s">
        <v>121</v>
      </c>
      <c r="D30" s="62">
        <v>50000</v>
      </c>
      <c r="E30" s="76"/>
      <c r="F30" s="76"/>
      <c r="G30" s="77"/>
      <c r="H30" s="62"/>
    </row>
    <row r="31" spans="1:8" ht="13.5" thickBot="1">
      <c r="A31" s="42">
        <v>750</v>
      </c>
      <c r="B31" s="43"/>
      <c r="C31" s="44" t="s">
        <v>77</v>
      </c>
      <c r="D31" s="59">
        <f>SUM(D32:D36)</f>
        <v>1186500</v>
      </c>
      <c r="E31" s="60">
        <f>SUM(E32:E36)</f>
        <v>823208</v>
      </c>
      <c r="F31" s="60"/>
      <c r="G31" s="66"/>
      <c r="H31" s="59"/>
    </row>
    <row r="32" spans="1:8" ht="13.5" thickBot="1">
      <c r="A32" s="47"/>
      <c r="B32" s="48">
        <v>75011</v>
      </c>
      <c r="C32" s="45" t="s">
        <v>16</v>
      </c>
      <c r="D32" s="63">
        <v>44300</v>
      </c>
      <c r="E32" s="64">
        <v>44300</v>
      </c>
      <c r="F32" s="64"/>
      <c r="G32" s="65"/>
      <c r="H32" s="63"/>
    </row>
    <row r="33" spans="1:8" ht="13.5" thickBot="1">
      <c r="A33" s="47"/>
      <c r="B33" s="48">
        <v>75022</v>
      </c>
      <c r="C33" s="45" t="s">
        <v>122</v>
      </c>
      <c r="D33" s="63">
        <v>100000</v>
      </c>
      <c r="E33" s="64"/>
      <c r="F33" s="64"/>
      <c r="G33" s="65"/>
      <c r="H33" s="63"/>
    </row>
    <row r="34" spans="1:8" ht="13.5" thickBot="1">
      <c r="A34" s="47"/>
      <c r="B34" s="48">
        <v>75023</v>
      </c>
      <c r="C34" s="45" t="s">
        <v>123</v>
      </c>
      <c r="D34" s="63">
        <v>920000</v>
      </c>
      <c r="E34" s="64">
        <v>708908</v>
      </c>
      <c r="F34" s="64"/>
      <c r="G34" s="65"/>
      <c r="H34" s="63"/>
    </row>
    <row r="35" spans="1:8" ht="12.75">
      <c r="A35" s="38"/>
      <c r="B35" s="41">
        <v>75075</v>
      </c>
      <c r="C35" s="123" t="s">
        <v>211</v>
      </c>
      <c r="D35" s="67">
        <v>15000</v>
      </c>
      <c r="E35" s="68"/>
      <c r="F35" s="68"/>
      <c r="G35" s="124"/>
      <c r="H35" s="67"/>
    </row>
    <row r="36" spans="1:8" ht="13.5" thickBot="1">
      <c r="A36" s="38"/>
      <c r="B36" s="41">
        <v>75095</v>
      </c>
      <c r="C36" s="33" t="s">
        <v>7</v>
      </c>
      <c r="D36" s="67">
        <v>107200</v>
      </c>
      <c r="E36" s="68">
        <v>70000</v>
      </c>
      <c r="F36" s="68"/>
      <c r="G36" s="69"/>
      <c r="H36" s="67"/>
    </row>
    <row r="37" spans="1:8" ht="13.5" thickBot="1">
      <c r="A37" s="42">
        <v>751</v>
      </c>
      <c r="B37" s="43"/>
      <c r="C37" s="44" t="s">
        <v>124</v>
      </c>
      <c r="D37" s="59">
        <f>D38</f>
        <v>770</v>
      </c>
      <c r="E37" s="60"/>
      <c r="F37" s="60"/>
      <c r="G37" s="66"/>
      <c r="H37" s="59"/>
    </row>
    <row r="38" spans="1:8" ht="13.5" thickBot="1">
      <c r="A38" s="38"/>
      <c r="B38" s="41">
        <v>75101</v>
      </c>
      <c r="C38" s="33" t="s">
        <v>124</v>
      </c>
      <c r="D38" s="67">
        <v>770</v>
      </c>
      <c r="E38" s="68"/>
      <c r="F38" s="68"/>
      <c r="G38" s="69"/>
      <c r="H38" s="67"/>
    </row>
    <row r="39" spans="1:8" ht="26.25" thickBot="1">
      <c r="A39" s="42">
        <v>754</v>
      </c>
      <c r="B39" s="43"/>
      <c r="C39" s="44" t="s">
        <v>125</v>
      </c>
      <c r="D39" s="59">
        <f>SUM(D40:D42)</f>
        <v>60400</v>
      </c>
      <c r="E39" s="60"/>
      <c r="F39" s="60"/>
      <c r="G39" s="66"/>
      <c r="H39" s="59"/>
    </row>
    <row r="40" spans="1:8" ht="13.5" thickBot="1">
      <c r="A40" s="47"/>
      <c r="B40" s="48">
        <v>75403</v>
      </c>
      <c r="C40" s="45" t="s">
        <v>126</v>
      </c>
      <c r="D40" s="63">
        <v>0</v>
      </c>
      <c r="E40" s="64"/>
      <c r="F40" s="64"/>
      <c r="G40" s="65"/>
      <c r="H40" s="63"/>
    </row>
    <row r="41" spans="1:8" ht="13.5" thickBot="1">
      <c r="A41" s="47"/>
      <c r="B41" s="48">
        <v>75412</v>
      </c>
      <c r="C41" s="45" t="s">
        <v>127</v>
      </c>
      <c r="D41" s="63">
        <v>60000</v>
      </c>
      <c r="E41" s="64"/>
      <c r="F41" s="64"/>
      <c r="G41" s="65"/>
      <c r="H41" s="63"/>
    </row>
    <row r="42" spans="1:8" ht="13.5" thickBot="1">
      <c r="A42" s="38"/>
      <c r="B42" s="41">
        <v>75414</v>
      </c>
      <c r="C42" s="33" t="s">
        <v>78</v>
      </c>
      <c r="D42" s="67">
        <v>400</v>
      </c>
      <c r="E42" s="68"/>
      <c r="F42" s="68"/>
      <c r="G42" s="69"/>
      <c r="H42" s="67"/>
    </row>
    <row r="43" spans="1:8" ht="13.5" thickBot="1">
      <c r="A43" s="42">
        <v>756</v>
      </c>
      <c r="B43" s="43"/>
      <c r="C43" s="44" t="s">
        <v>128</v>
      </c>
      <c r="D43" s="59">
        <f>D44</f>
        <v>27600</v>
      </c>
      <c r="E43" s="60">
        <f>E44</f>
        <v>27600</v>
      </c>
      <c r="F43" s="60"/>
      <c r="G43" s="66"/>
      <c r="H43" s="59"/>
    </row>
    <row r="44" spans="1:8" ht="30" customHeight="1" thickBot="1">
      <c r="A44" s="49"/>
      <c r="B44" s="50">
        <v>75647</v>
      </c>
      <c r="C44" s="51" t="s">
        <v>250</v>
      </c>
      <c r="D44" s="70">
        <v>27600</v>
      </c>
      <c r="E44" s="71">
        <v>27600</v>
      </c>
      <c r="F44" s="71"/>
      <c r="G44" s="72"/>
      <c r="H44" s="70"/>
    </row>
    <row r="45" spans="1:8" ht="13.5" thickBot="1">
      <c r="A45" s="52">
        <v>757</v>
      </c>
      <c r="B45" s="53"/>
      <c r="C45" s="54"/>
      <c r="D45" s="73">
        <f>D46</f>
        <v>60000</v>
      </c>
      <c r="E45" s="74"/>
      <c r="F45" s="74"/>
      <c r="G45" s="75">
        <f>D45</f>
        <v>60000</v>
      </c>
      <c r="H45" s="73"/>
    </row>
    <row r="46" spans="1:8" ht="13.5" thickBot="1">
      <c r="A46" s="38"/>
      <c r="B46" s="41">
        <v>75702</v>
      </c>
      <c r="C46" s="33" t="s">
        <v>129</v>
      </c>
      <c r="D46" s="67">
        <v>60000</v>
      </c>
      <c r="E46" s="68"/>
      <c r="F46" s="68"/>
      <c r="G46" s="69">
        <f>D46</f>
        <v>60000</v>
      </c>
      <c r="H46" s="67"/>
    </row>
    <row r="47" spans="1:8" ht="13.5" thickBot="1">
      <c r="A47" s="42">
        <v>758</v>
      </c>
      <c r="B47" s="43"/>
      <c r="C47" s="44" t="s">
        <v>130</v>
      </c>
      <c r="D47" s="59">
        <f>D48</f>
        <v>30000</v>
      </c>
      <c r="E47" s="60"/>
      <c r="F47" s="60"/>
      <c r="G47" s="66"/>
      <c r="H47" s="59"/>
    </row>
    <row r="48" spans="1:8" ht="12.75" customHeight="1" thickBot="1">
      <c r="A48" s="38"/>
      <c r="B48" s="41">
        <v>75818</v>
      </c>
      <c r="C48" s="33" t="s">
        <v>131</v>
      </c>
      <c r="D48" s="67">
        <v>30000</v>
      </c>
      <c r="E48" s="68"/>
      <c r="F48" s="68"/>
      <c r="G48" s="69"/>
      <c r="H48" s="67"/>
    </row>
    <row r="49" spans="1:8" ht="1.5" customHeight="1" hidden="1" thickBot="1">
      <c r="A49" s="128"/>
      <c r="B49" s="121"/>
      <c r="C49" s="122"/>
      <c r="D49" s="125"/>
      <c r="E49" s="126"/>
      <c r="F49" s="126"/>
      <c r="G49" s="127"/>
      <c r="H49" s="125"/>
    </row>
    <row r="50" spans="1:8" ht="13.5" hidden="1" thickBot="1">
      <c r="A50" s="38"/>
      <c r="B50" s="41"/>
      <c r="C50" s="33"/>
      <c r="D50" s="67"/>
      <c r="E50" s="68"/>
      <c r="F50" s="68"/>
      <c r="G50" s="69"/>
      <c r="H50" s="67"/>
    </row>
    <row r="51" spans="1:8" ht="13.5" thickBot="1">
      <c r="A51" s="42">
        <v>801</v>
      </c>
      <c r="B51" s="43"/>
      <c r="C51" s="44" t="s">
        <v>132</v>
      </c>
      <c r="D51" s="59">
        <f>SUM(D52:D58)</f>
        <v>3021150</v>
      </c>
      <c r="E51" s="59">
        <f>SUM(E52:E58)</f>
        <v>2161050</v>
      </c>
      <c r="F51" s="60"/>
      <c r="G51" s="66"/>
      <c r="H51" s="59">
        <f>SUM(H52:H58)</f>
        <v>0</v>
      </c>
    </row>
    <row r="52" spans="1:8" ht="13.5" thickBot="1">
      <c r="A52" s="47"/>
      <c r="B52" s="48">
        <v>80101</v>
      </c>
      <c r="C52" s="45" t="s">
        <v>213</v>
      </c>
      <c r="D52" s="63">
        <v>1672760</v>
      </c>
      <c r="E52" s="64">
        <v>1163890</v>
      </c>
      <c r="F52" s="64"/>
      <c r="G52" s="65"/>
      <c r="H52" s="63"/>
    </row>
    <row r="53" spans="1:8" ht="26.25" thickBot="1">
      <c r="A53" s="47"/>
      <c r="B53" s="48">
        <v>80103</v>
      </c>
      <c r="C53" s="45" t="s">
        <v>247</v>
      </c>
      <c r="D53" s="63">
        <v>115000</v>
      </c>
      <c r="E53" s="64">
        <v>99000</v>
      </c>
      <c r="F53" s="64"/>
      <c r="G53" s="65"/>
      <c r="H53" s="63"/>
    </row>
    <row r="54" spans="1:8" ht="13.5" thickBot="1">
      <c r="A54" s="47"/>
      <c r="B54" s="48">
        <v>80104</v>
      </c>
      <c r="C54" s="45" t="s">
        <v>59</v>
      </c>
      <c r="D54" s="63">
        <v>215000</v>
      </c>
      <c r="E54" s="64">
        <v>176000</v>
      </c>
      <c r="F54" s="64"/>
      <c r="G54" s="65"/>
      <c r="H54" s="63"/>
    </row>
    <row r="55" spans="1:8" ht="13.5" thickBot="1">
      <c r="A55" s="47"/>
      <c r="B55" s="48">
        <v>80110</v>
      </c>
      <c r="C55" s="45" t="s">
        <v>133</v>
      </c>
      <c r="D55" s="63">
        <v>861690</v>
      </c>
      <c r="E55" s="64">
        <v>666480</v>
      </c>
      <c r="F55" s="64"/>
      <c r="G55" s="65"/>
      <c r="H55" s="63"/>
    </row>
    <row r="56" spans="1:8" ht="25.5">
      <c r="A56" s="190"/>
      <c r="B56" s="190">
        <v>80113</v>
      </c>
      <c r="C56" s="33" t="s">
        <v>251</v>
      </c>
      <c r="D56" s="192">
        <v>145000</v>
      </c>
      <c r="E56" s="192">
        <v>55680</v>
      </c>
      <c r="F56" s="192"/>
      <c r="G56" s="192"/>
      <c r="H56" s="192"/>
    </row>
    <row r="57" spans="1:8" ht="0.75" customHeight="1" thickBot="1">
      <c r="A57" s="191"/>
      <c r="B57" s="191"/>
      <c r="C57" s="45"/>
      <c r="D57" s="193"/>
      <c r="E57" s="193"/>
      <c r="F57" s="193"/>
      <c r="G57" s="193"/>
      <c r="H57" s="193"/>
    </row>
    <row r="58" spans="1:8" ht="13.5" thickBot="1">
      <c r="A58" s="47"/>
      <c r="B58" s="48">
        <v>80146</v>
      </c>
      <c r="C58" s="45" t="s">
        <v>134</v>
      </c>
      <c r="D58" s="63">
        <v>11700</v>
      </c>
      <c r="E58" s="64"/>
      <c r="F58" s="64"/>
      <c r="G58" s="65"/>
      <c r="H58" s="67"/>
    </row>
    <row r="59" spans="1:8" ht="13.5" thickBot="1">
      <c r="A59" s="52">
        <v>851</v>
      </c>
      <c r="B59" s="53"/>
      <c r="C59" s="54" t="s">
        <v>135</v>
      </c>
      <c r="D59" s="73">
        <f>SUM(D60:D61)</f>
        <v>63100</v>
      </c>
      <c r="E59" s="73">
        <f>SUM(E60:E61)</f>
        <v>800</v>
      </c>
      <c r="F59" s="74"/>
      <c r="G59" s="75"/>
      <c r="H59" s="59"/>
    </row>
    <row r="60" spans="1:8" ht="23.25" customHeight="1" thickBot="1">
      <c r="A60" s="38"/>
      <c r="B60" s="41">
        <v>85195</v>
      </c>
      <c r="C60" s="33" t="s">
        <v>253</v>
      </c>
      <c r="D60" s="67">
        <v>10000</v>
      </c>
      <c r="E60" s="68"/>
      <c r="F60" s="68"/>
      <c r="G60" s="69"/>
      <c r="H60" s="67"/>
    </row>
    <row r="61" spans="1:8" ht="16.5" customHeight="1" thickBot="1">
      <c r="A61" s="46"/>
      <c r="B61" s="55">
        <v>85154</v>
      </c>
      <c r="C61" s="34" t="s">
        <v>136</v>
      </c>
      <c r="D61" s="62">
        <v>53100</v>
      </c>
      <c r="E61" s="76">
        <v>800</v>
      </c>
      <c r="F61" s="76"/>
      <c r="G61" s="77"/>
      <c r="H61" s="62"/>
    </row>
    <row r="62" spans="1:8" ht="13.5" thickBot="1">
      <c r="A62" s="42">
        <v>852</v>
      </c>
      <c r="B62" s="43"/>
      <c r="C62" s="44" t="s">
        <v>137</v>
      </c>
      <c r="D62" s="59">
        <f>SUM(D63:D75)</f>
        <v>2069313</v>
      </c>
      <c r="E62" s="59">
        <f>SUM(E63:E75)</f>
        <v>201800</v>
      </c>
      <c r="F62" s="78"/>
      <c r="G62" s="79"/>
      <c r="H62" s="80"/>
    </row>
    <row r="63" spans="1:8" ht="13.5" thickBot="1">
      <c r="A63" s="47"/>
      <c r="B63" s="48">
        <v>85212</v>
      </c>
      <c r="C63" s="45" t="s">
        <v>197</v>
      </c>
      <c r="D63" s="63">
        <v>1384000</v>
      </c>
      <c r="E63" s="64">
        <v>20000</v>
      </c>
      <c r="F63" s="64"/>
      <c r="G63" s="65"/>
      <c r="H63" s="63"/>
    </row>
    <row r="64" spans="1:8" ht="13.5" thickBot="1">
      <c r="A64" s="47"/>
      <c r="B64" s="48">
        <v>85213</v>
      </c>
      <c r="C64" s="45" t="s">
        <v>138</v>
      </c>
      <c r="D64" s="63">
        <v>11800</v>
      </c>
      <c r="E64" s="64">
        <v>11800</v>
      </c>
      <c r="F64" s="64"/>
      <c r="G64" s="65"/>
      <c r="H64" s="63"/>
    </row>
    <row r="65" spans="1:8" ht="12.75">
      <c r="A65" s="190"/>
      <c r="B65" s="190">
        <v>85214</v>
      </c>
      <c r="C65" s="33" t="s">
        <v>139</v>
      </c>
      <c r="D65" s="192">
        <v>300000</v>
      </c>
      <c r="E65" s="192"/>
      <c r="F65" s="192"/>
      <c r="G65" s="192"/>
      <c r="H65" s="192"/>
    </row>
    <row r="66" spans="1:8" ht="12.75">
      <c r="A66" s="194"/>
      <c r="B66" s="194"/>
      <c r="C66" s="33" t="s">
        <v>198</v>
      </c>
      <c r="D66" s="195"/>
      <c r="E66" s="195"/>
      <c r="F66" s="195"/>
      <c r="G66" s="195"/>
      <c r="H66" s="195"/>
    </row>
    <row r="67" spans="1:8" ht="13.5" thickBot="1">
      <c r="A67" s="191"/>
      <c r="B67" s="191"/>
      <c r="C67" s="45" t="s">
        <v>201</v>
      </c>
      <c r="D67" s="193"/>
      <c r="E67" s="193"/>
      <c r="F67" s="193"/>
      <c r="G67" s="193"/>
      <c r="H67" s="193"/>
    </row>
    <row r="68" spans="1:8" ht="12.75">
      <c r="A68" s="190"/>
      <c r="B68" s="190">
        <v>85215</v>
      </c>
      <c r="C68" s="33" t="s">
        <v>140</v>
      </c>
      <c r="D68" s="192">
        <v>100000</v>
      </c>
      <c r="E68" s="192"/>
      <c r="F68" s="192"/>
      <c r="G68" s="192"/>
      <c r="H68" s="192"/>
    </row>
    <row r="69" spans="1:8" ht="13.5" thickBot="1">
      <c r="A69" s="191"/>
      <c r="B69" s="191"/>
      <c r="C69" s="45" t="s">
        <v>141</v>
      </c>
      <c r="D69" s="193"/>
      <c r="E69" s="193"/>
      <c r="F69" s="193"/>
      <c r="G69" s="193"/>
      <c r="H69" s="193"/>
    </row>
    <row r="70" spans="1:8" ht="13.5" thickBot="1">
      <c r="A70" s="47"/>
      <c r="B70" s="48">
        <v>85216</v>
      </c>
      <c r="C70" s="45" t="s">
        <v>142</v>
      </c>
      <c r="D70" s="63">
        <v>0</v>
      </c>
      <c r="E70" s="64"/>
      <c r="F70" s="64"/>
      <c r="G70" s="65"/>
      <c r="H70" s="63"/>
    </row>
    <row r="71" spans="1:8" ht="12.75">
      <c r="A71" s="190"/>
      <c r="B71" s="190">
        <v>85219</v>
      </c>
      <c r="C71" s="33" t="s">
        <v>66</v>
      </c>
      <c r="D71" s="192">
        <v>240000</v>
      </c>
      <c r="E71" s="192">
        <v>170000</v>
      </c>
      <c r="F71" s="192"/>
      <c r="G71" s="192"/>
      <c r="H71" s="192"/>
    </row>
    <row r="72" spans="1:8" ht="12.75">
      <c r="A72" s="194"/>
      <c r="B72" s="194"/>
      <c r="C72" s="33" t="s">
        <v>143</v>
      </c>
      <c r="D72" s="195"/>
      <c r="E72" s="195"/>
      <c r="F72" s="195"/>
      <c r="G72" s="195"/>
      <c r="H72" s="195"/>
    </row>
    <row r="73" spans="1:8" ht="39" thickBot="1">
      <c r="A73" s="194"/>
      <c r="B73" s="194"/>
      <c r="C73" s="123" t="s">
        <v>263</v>
      </c>
      <c r="D73" s="195"/>
      <c r="E73" s="195"/>
      <c r="F73" s="195"/>
      <c r="G73" s="195"/>
      <c r="H73" s="195"/>
    </row>
    <row r="74" spans="1:8" ht="13.5" thickBot="1">
      <c r="A74" s="152"/>
      <c r="B74" s="154">
        <v>85228</v>
      </c>
      <c r="C74" s="156" t="s">
        <v>144</v>
      </c>
      <c r="D74" s="151">
        <v>0</v>
      </c>
      <c r="E74" s="151"/>
      <c r="F74" s="151"/>
      <c r="G74" s="151"/>
      <c r="H74" s="151"/>
    </row>
    <row r="75" spans="1:8" ht="13.5" thickBot="1">
      <c r="A75" s="152"/>
      <c r="B75" s="154">
        <v>85295</v>
      </c>
      <c r="C75" s="160" t="s">
        <v>199</v>
      </c>
      <c r="D75" s="157">
        <v>33513</v>
      </c>
      <c r="E75" s="157"/>
      <c r="F75" s="157"/>
      <c r="G75" s="157"/>
      <c r="H75" s="157"/>
    </row>
    <row r="76" spans="1:8" ht="26.25" thickBot="1">
      <c r="A76" s="153">
        <v>853</v>
      </c>
      <c r="B76" s="153"/>
      <c r="C76" s="162" t="s">
        <v>210</v>
      </c>
      <c r="D76" s="159">
        <f>D77</f>
        <v>49800</v>
      </c>
      <c r="E76" s="159">
        <f>E77</f>
        <v>0</v>
      </c>
      <c r="F76" s="159">
        <f>F77</f>
        <v>11000</v>
      </c>
      <c r="G76" s="158"/>
      <c r="H76" s="158"/>
    </row>
    <row r="77" spans="1:8" ht="13.5" thickBot="1">
      <c r="A77" s="152"/>
      <c r="B77" s="152">
        <v>85395</v>
      </c>
      <c r="C77" s="161" t="s">
        <v>7</v>
      </c>
      <c r="D77" s="155">
        <v>49800</v>
      </c>
      <c r="E77" s="155"/>
      <c r="F77" s="155">
        <v>11000</v>
      </c>
      <c r="G77" s="155"/>
      <c r="H77" s="155"/>
    </row>
    <row r="78" spans="1:8" ht="13.5" thickBot="1">
      <c r="A78" s="52">
        <v>854</v>
      </c>
      <c r="B78" s="53"/>
      <c r="C78" s="54" t="s">
        <v>145</v>
      </c>
      <c r="D78" s="73">
        <f>SUM(D79:D80)</f>
        <v>249505</v>
      </c>
      <c r="E78" s="73">
        <f>SUM(E79:E80)</f>
        <v>140000</v>
      </c>
      <c r="F78" s="115"/>
      <c r="G78" s="116"/>
      <c r="H78" s="117"/>
    </row>
    <row r="79" spans="1:8" ht="13.5" thickBot="1">
      <c r="A79" s="47"/>
      <c r="B79" s="48">
        <v>85401</v>
      </c>
      <c r="C79" s="45" t="s">
        <v>71</v>
      </c>
      <c r="D79" s="63">
        <v>240505</v>
      </c>
      <c r="E79" s="64">
        <v>140000</v>
      </c>
      <c r="F79" s="64"/>
      <c r="G79" s="65"/>
      <c r="H79" s="63"/>
    </row>
    <row r="80" spans="1:8" ht="13.5" thickBot="1">
      <c r="A80" s="38"/>
      <c r="B80" s="41">
        <v>85415</v>
      </c>
      <c r="C80" s="118" t="s">
        <v>255</v>
      </c>
      <c r="D80" s="67">
        <v>9000</v>
      </c>
      <c r="E80" s="68"/>
      <c r="F80" s="68"/>
      <c r="G80" s="69"/>
      <c r="H80" s="67"/>
    </row>
    <row r="81" spans="1:8" ht="13.5" thickBot="1">
      <c r="A81" s="42">
        <v>900</v>
      </c>
      <c r="B81" s="43"/>
      <c r="C81" s="44" t="s">
        <v>146</v>
      </c>
      <c r="D81" s="59">
        <f>SUM(D82:D88)</f>
        <v>338800</v>
      </c>
      <c r="E81" s="59">
        <f>SUM(E82:E88)</f>
        <v>45800</v>
      </c>
      <c r="F81" s="60"/>
      <c r="G81" s="66"/>
      <c r="H81" s="59">
        <f>SUM(H82:H88)</f>
        <v>35000</v>
      </c>
    </row>
    <row r="82" spans="1:8" ht="13.5" thickBot="1">
      <c r="A82" s="47"/>
      <c r="B82" s="48">
        <v>90002</v>
      </c>
      <c r="C82" s="45" t="s">
        <v>73</v>
      </c>
      <c r="D82" s="63">
        <v>70000</v>
      </c>
      <c r="E82" s="64">
        <v>40000</v>
      </c>
      <c r="F82" s="64"/>
      <c r="G82" s="65"/>
      <c r="H82" s="63"/>
    </row>
    <row r="83" spans="1:8" ht="13.5" thickBot="1">
      <c r="A83" s="47"/>
      <c r="B83" s="48">
        <v>90003</v>
      </c>
      <c r="C83" s="45" t="s">
        <v>147</v>
      </c>
      <c r="D83" s="63">
        <v>49800</v>
      </c>
      <c r="E83" s="64">
        <v>5800</v>
      </c>
      <c r="F83" s="64"/>
      <c r="G83" s="65"/>
      <c r="H83" s="63"/>
    </row>
    <row r="84" spans="1:8" ht="13.5" thickBot="1">
      <c r="A84" s="47"/>
      <c r="B84" s="48">
        <v>90004</v>
      </c>
      <c r="C84" s="45" t="s">
        <v>148</v>
      </c>
      <c r="D84" s="63">
        <v>4000</v>
      </c>
      <c r="E84" s="64"/>
      <c r="F84" s="64"/>
      <c r="G84" s="65"/>
      <c r="H84" s="63"/>
    </row>
    <row r="85" spans="1:8" ht="25.5">
      <c r="A85" s="190"/>
      <c r="B85" s="190">
        <v>90015</v>
      </c>
      <c r="C85" s="33" t="s">
        <v>254</v>
      </c>
      <c r="D85" s="192">
        <v>185000</v>
      </c>
      <c r="E85" s="192"/>
      <c r="F85" s="192"/>
      <c r="G85" s="192"/>
      <c r="H85" s="192">
        <v>35000</v>
      </c>
    </row>
    <row r="86" spans="1:8" ht="1.5" customHeight="1" thickBot="1">
      <c r="A86" s="191"/>
      <c r="B86" s="191"/>
      <c r="C86" s="45"/>
      <c r="D86" s="193"/>
      <c r="E86" s="193"/>
      <c r="F86" s="195"/>
      <c r="G86" s="193"/>
      <c r="H86" s="193"/>
    </row>
    <row r="87" spans="1:8" ht="13.5" thickBot="1">
      <c r="A87" s="38"/>
      <c r="B87" s="41"/>
      <c r="C87" s="33"/>
      <c r="D87" s="67"/>
      <c r="E87" s="124"/>
      <c r="F87" s="151"/>
      <c r="G87" s="69"/>
      <c r="H87" s="63"/>
    </row>
    <row r="88" spans="1:8" ht="13.5" thickBot="1">
      <c r="A88" s="46"/>
      <c r="B88" s="55">
        <v>90095</v>
      </c>
      <c r="C88" s="34" t="s">
        <v>7</v>
      </c>
      <c r="D88" s="62">
        <v>30000</v>
      </c>
      <c r="E88" s="76"/>
      <c r="F88" s="68"/>
      <c r="G88" s="77"/>
      <c r="H88" s="67"/>
    </row>
    <row r="89" spans="1:8" ht="13.5" thickBot="1">
      <c r="A89" s="42">
        <v>921</v>
      </c>
      <c r="B89" s="43"/>
      <c r="C89" s="44" t="s">
        <v>149</v>
      </c>
      <c r="D89" s="59">
        <f>SUM(D90:D92)</f>
        <v>242000</v>
      </c>
      <c r="E89" s="60"/>
      <c r="F89" s="60">
        <f>SUM(F90:F94)</f>
        <v>178000</v>
      </c>
      <c r="G89" s="66"/>
      <c r="H89" s="59">
        <f>SUM(H90:H92)</f>
        <v>25000</v>
      </c>
    </row>
    <row r="90" spans="1:8" ht="13.5" thickBot="1">
      <c r="A90" s="47"/>
      <c r="B90" s="48">
        <v>92109</v>
      </c>
      <c r="C90" s="45" t="s">
        <v>150</v>
      </c>
      <c r="D90" s="63">
        <v>64000</v>
      </c>
      <c r="E90" s="64"/>
      <c r="F90" s="64"/>
      <c r="G90" s="65"/>
      <c r="H90" s="63">
        <v>25000</v>
      </c>
    </row>
    <row r="91" spans="1:8" ht="13.5" thickBot="1">
      <c r="A91" s="47"/>
      <c r="B91" s="48">
        <v>92116</v>
      </c>
      <c r="C91" s="123" t="s">
        <v>151</v>
      </c>
      <c r="D91" s="63">
        <v>173000</v>
      </c>
      <c r="E91" s="64"/>
      <c r="F91" s="64">
        <v>173000</v>
      </c>
      <c r="G91" s="65"/>
      <c r="H91" s="63"/>
    </row>
    <row r="92" spans="1:8" ht="12.75">
      <c r="A92" s="190"/>
      <c r="B92" s="196">
        <v>92120</v>
      </c>
      <c r="C92" s="148" t="s">
        <v>152</v>
      </c>
      <c r="D92" s="198">
        <v>5000</v>
      </c>
      <c r="E92" s="192"/>
      <c r="F92" s="192">
        <v>5000</v>
      </c>
      <c r="G92" s="192"/>
      <c r="H92" s="192"/>
    </row>
    <row r="93" spans="1:8" ht="13.5" thickBot="1">
      <c r="A93" s="194"/>
      <c r="B93" s="197"/>
      <c r="C93" s="149" t="s">
        <v>153</v>
      </c>
      <c r="D93" s="199"/>
      <c r="E93" s="195"/>
      <c r="F93" s="195"/>
      <c r="G93" s="195"/>
      <c r="H93" s="195"/>
    </row>
    <row r="94" spans="1:8" ht="0.75" customHeight="1" thickBot="1">
      <c r="A94" s="191"/>
      <c r="B94" s="191"/>
      <c r="C94" s="45"/>
      <c r="D94" s="193"/>
      <c r="E94" s="193"/>
      <c r="F94" s="193"/>
      <c r="G94" s="193"/>
      <c r="H94" s="193"/>
    </row>
    <row r="95" spans="1:8" ht="13.5" thickBot="1">
      <c r="A95" s="42">
        <v>926</v>
      </c>
      <c r="B95" s="42"/>
      <c r="C95" s="164" t="s">
        <v>154</v>
      </c>
      <c r="D95" s="59">
        <f>D96</f>
        <v>50000</v>
      </c>
      <c r="E95" s="163"/>
      <c r="F95" s="163">
        <f>F96</f>
        <v>15000</v>
      </c>
      <c r="G95" s="163"/>
      <c r="H95" s="59">
        <f>H96</f>
        <v>10000</v>
      </c>
    </row>
    <row r="96" spans="1:8" ht="26.25" thickBot="1">
      <c r="A96" s="47"/>
      <c r="B96" s="48">
        <v>92605</v>
      </c>
      <c r="C96" s="45" t="s">
        <v>262</v>
      </c>
      <c r="D96" s="63">
        <v>50000</v>
      </c>
      <c r="E96" s="64"/>
      <c r="F96" s="64">
        <v>15000</v>
      </c>
      <c r="G96" s="65"/>
      <c r="H96" s="63">
        <v>10000</v>
      </c>
    </row>
    <row r="97" spans="1:8" ht="13.5" thickBot="1">
      <c r="A97" s="56"/>
      <c r="B97" s="57"/>
      <c r="C97" s="58" t="s">
        <v>155</v>
      </c>
      <c r="D97" s="81">
        <f>D9+D15+D17+D20+D23+D28+D31+D37+D39+D43+D45+D47+D51+D59+D62+D78+D81+D89+D95+D76</f>
        <v>8954833</v>
      </c>
      <c r="E97" s="81">
        <f>E9+E15+E17+E20+E23+E28+E31+E37+E39+E43+E45+E47+E51+E59+E62+E78+E81+E89+E95+E76</f>
        <v>3400258</v>
      </c>
      <c r="F97" s="81">
        <f>F9+F15+F17+F20+F23+F28+F31+F37+F39+F43+F45+F47+F51+F59+F62+F78+F81+F89+F95+F76</f>
        <v>204000</v>
      </c>
      <c r="G97" s="81">
        <f>G9+G15+G17+G20+G23+G28+G31+G37+G39+G43+G45+G47+G51+G59+G62+G78+G81+G89+G95</f>
        <v>60000</v>
      </c>
      <c r="H97" s="81">
        <f>H9+H15+H17+H20+H23+H28+H31+H37+H39+H43+H45+H47+H51+H59+H62+H78+H81+H89+H95+H476</f>
        <v>1383514</v>
      </c>
    </row>
    <row r="98" ht="18">
      <c r="A98" s="32"/>
    </row>
    <row r="99" ht="18">
      <c r="A99" s="32"/>
    </row>
    <row r="100" ht="18">
      <c r="A100" s="32"/>
    </row>
    <row r="104" spans="6:7" ht="12.75">
      <c r="F104" s="150"/>
      <c r="G104" s="130"/>
    </row>
  </sheetData>
  <mergeCells count="80">
    <mergeCell ref="F92:F94"/>
    <mergeCell ref="G92:G94"/>
    <mergeCell ref="H92:H94"/>
    <mergeCell ref="A92:A94"/>
    <mergeCell ref="B92:B94"/>
    <mergeCell ref="D92:D94"/>
    <mergeCell ref="E92:E94"/>
    <mergeCell ref="F71:F73"/>
    <mergeCell ref="G71:G73"/>
    <mergeCell ref="H71:H73"/>
    <mergeCell ref="A85:A86"/>
    <mergeCell ref="B85:B86"/>
    <mergeCell ref="D85:D86"/>
    <mergeCell ref="E85:E86"/>
    <mergeCell ref="F85:F86"/>
    <mergeCell ref="G85:G86"/>
    <mergeCell ref="H85:H86"/>
    <mergeCell ref="A71:A73"/>
    <mergeCell ref="B71:B73"/>
    <mergeCell ref="D71:D73"/>
    <mergeCell ref="E71:E73"/>
    <mergeCell ref="F65:F67"/>
    <mergeCell ref="G65:G67"/>
    <mergeCell ref="H65:H67"/>
    <mergeCell ref="A68:A69"/>
    <mergeCell ref="B68:B69"/>
    <mergeCell ref="D68:D69"/>
    <mergeCell ref="E68:E69"/>
    <mergeCell ref="F68:F69"/>
    <mergeCell ref="G68:G69"/>
    <mergeCell ref="H68:H69"/>
    <mergeCell ref="A65:A67"/>
    <mergeCell ref="B65:B67"/>
    <mergeCell ref="D65:D67"/>
    <mergeCell ref="E65:E67"/>
    <mergeCell ref="F24:F26"/>
    <mergeCell ref="G24:G26"/>
    <mergeCell ref="H24:H26"/>
    <mergeCell ref="A56:A57"/>
    <mergeCell ref="B56:B57"/>
    <mergeCell ref="D56:D57"/>
    <mergeCell ref="E56:E57"/>
    <mergeCell ref="F56:F57"/>
    <mergeCell ref="G56:G57"/>
    <mergeCell ref="H56:H57"/>
    <mergeCell ref="A24:A26"/>
    <mergeCell ref="B24:B26"/>
    <mergeCell ref="D24:D26"/>
    <mergeCell ref="E24:E26"/>
    <mergeCell ref="E21:E22"/>
    <mergeCell ref="F21:F22"/>
    <mergeCell ref="G21:G22"/>
    <mergeCell ref="H21:H22"/>
    <mergeCell ref="A21:A22"/>
    <mergeCell ref="B21:B22"/>
    <mergeCell ref="C21:C22"/>
    <mergeCell ref="D21:D22"/>
    <mergeCell ref="H10:H11"/>
    <mergeCell ref="A13:A14"/>
    <mergeCell ref="B13:B14"/>
    <mergeCell ref="C13:C14"/>
    <mergeCell ref="D13:D14"/>
    <mergeCell ref="E13:E14"/>
    <mergeCell ref="F13:F14"/>
    <mergeCell ref="G13:G14"/>
    <mergeCell ref="H13:H14"/>
    <mergeCell ref="F6:F7"/>
    <mergeCell ref="G6:G7"/>
    <mergeCell ref="H6:H7"/>
    <mergeCell ref="A10:A11"/>
    <mergeCell ref="B10:B11"/>
    <mergeCell ref="C10:C11"/>
    <mergeCell ref="D10:D11"/>
    <mergeCell ref="E10:E11"/>
    <mergeCell ref="F10:F11"/>
    <mergeCell ref="G10:G11"/>
    <mergeCell ref="A6:A7"/>
    <mergeCell ref="B6:B7"/>
    <mergeCell ref="C6:C7"/>
    <mergeCell ref="D6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UMIG10</cp:lastModifiedBy>
  <cp:lastPrinted>2006-01-04T13:41:54Z</cp:lastPrinted>
  <dcterms:created xsi:type="dcterms:W3CDTF">1997-02-26T13:46:56Z</dcterms:created>
  <dcterms:modified xsi:type="dcterms:W3CDTF">2006-01-04T13:44:18Z</dcterms:modified>
  <cp:category/>
  <cp:version/>
  <cp:contentType/>
  <cp:contentStatus/>
</cp:coreProperties>
</file>